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martinat\Desktop\JAVNA NABAVA\2023\05_RIBARSKA\"/>
    </mc:Choice>
  </mc:AlternateContent>
  <xr:revisionPtr revIDLastSave="0" documentId="13_ncr:1_{FAF56409-69AA-4B83-BB6D-D7EABF9CB6E7}" xr6:coauthVersionLast="47" xr6:coauthVersionMax="47" xr10:uidLastSave="{00000000-0000-0000-0000-000000000000}"/>
  <bookViews>
    <workbookView xWindow="-120" yWindow="-120" windowWidth="29040" windowHeight="15720" activeTab="3" xr2:uid="{00000000-000D-0000-FFFF-FFFF00000000}"/>
  </bookViews>
  <sheets>
    <sheet name="NASLOVNICA" sheetId="4" r:id="rId1"/>
    <sheet name="GRAĐEVINSKO-OBRTNIČKI RADOVI" sheetId="1" r:id="rId2"/>
    <sheet name="HIDROINSTALACIJE" sheetId="5" r:id="rId3"/>
    <sheet name="ELEKTROINSTALACIJE" sheetId="8" r:id="rId4"/>
    <sheet name="SVEUKUPNA REKAPITULACIJA" sheetId="6" r:id="rId5"/>
  </sheets>
  <definedNames>
    <definedName name="_xlnm.Print_Area" localSheetId="3">ELEKTROINSTALACIJE!$A$1:$E$223</definedName>
    <definedName name="_xlnm.Print_Area" localSheetId="1">'GRAĐEVINSKO-OBRTNIČKI RADOVI'!$A$1:$H$549</definedName>
    <definedName name="_xlnm.Print_Area" localSheetId="2">HIDROINSTALACIJE!$A$1:$H$64</definedName>
    <definedName name="_xlnm.Print_Area" localSheetId="0">NASLOVNICA!$A$1:$G$54</definedName>
    <definedName name="_xlnm.Print_Area" localSheetId="4">'SVEUKUPNA REKAPITULACIJA'!$A$1:$H$16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E208" i="8"/>
  <c r="E206" i="8"/>
  <c r="E204" i="8"/>
  <c r="E202" i="8"/>
  <c r="E195" i="8"/>
  <c r="E193" i="8"/>
  <c r="E191" i="8"/>
  <c r="E189" i="8"/>
  <c r="E187" i="8"/>
  <c r="E185" i="8"/>
  <c r="E180" i="8"/>
  <c r="E178" i="8"/>
  <c r="E176" i="8"/>
  <c r="E174" i="8"/>
  <c r="E172" i="8"/>
  <c r="E163" i="8"/>
  <c r="E161" i="8"/>
  <c r="E159" i="8"/>
  <c r="E157" i="8"/>
  <c r="E155" i="8"/>
  <c r="E153" i="8"/>
  <c r="E151" i="8"/>
  <c r="E149" i="8"/>
  <c r="E142" i="8"/>
  <c r="E140" i="8"/>
  <c r="E137" i="8"/>
  <c r="E130" i="8"/>
  <c r="E128" i="8"/>
  <c r="E126" i="8"/>
  <c r="E124" i="8"/>
  <c r="E122" i="8"/>
  <c r="E119" i="8"/>
  <c r="E117" i="8"/>
  <c r="E110" i="8"/>
  <c r="E107" i="8"/>
  <c r="E105" i="8"/>
  <c r="E101" i="8"/>
  <c r="E98" i="8"/>
  <c r="E95" i="8"/>
  <c r="E92" i="8"/>
  <c r="E89" i="8"/>
  <c r="E86" i="8"/>
  <c r="E83" i="8"/>
  <c r="E76" i="8"/>
  <c r="E74" i="8"/>
  <c r="E72" i="8"/>
  <c r="E70" i="8"/>
  <c r="E68" i="8"/>
  <c r="E66" i="8"/>
  <c r="E64" i="8"/>
  <c r="E62" i="8"/>
  <c r="E59" i="8"/>
  <c r="E57" i="8"/>
  <c r="E55" i="8"/>
  <c r="E53" i="8"/>
  <c r="E51" i="8"/>
  <c r="E49" i="8"/>
  <c r="E41" i="8"/>
  <c r="E39" i="8"/>
  <c r="E37" i="8"/>
  <c r="E34" i="8"/>
  <c r="E31" i="8"/>
  <c r="E29" i="8"/>
  <c r="H103" i="1" l="1"/>
  <c r="H101" i="1"/>
  <c r="H246" i="1" l="1"/>
  <c r="E197" i="8" l="1"/>
  <c r="E220" i="8" s="1"/>
  <c r="E78" i="8"/>
  <c r="E215" i="8" s="1"/>
  <c r="E43" i="8"/>
  <c r="E214" i="8" s="1"/>
  <c r="E210" i="8"/>
  <c r="E221" i="8" s="1"/>
  <c r="E132" i="8"/>
  <c r="E217" i="8" s="1"/>
  <c r="E144" i="8"/>
  <c r="E218" i="8" s="1"/>
  <c r="E165" i="8"/>
  <c r="E219" i="8" s="1"/>
  <c r="E112" i="8"/>
  <c r="E216" i="8" s="1"/>
  <c r="E223" i="8" l="1"/>
  <c r="H10" i="6" s="1"/>
  <c r="H522" i="1"/>
  <c r="B195" i="1"/>
  <c r="H192" i="1" l="1"/>
  <c r="H191" i="1"/>
  <c r="D518" i="1" l="1"/>
  <c r="D517" i="1"/>
  <c r="H200" i="1" l="1"/>
  <c r="H105" i="1"/>
  <c r="H264" i="1"/>
  <c r="H99" i="1"/>
  <c r="H94" i="1"/>
  <c r="H377" i="1"/>
  <c r="H40" i="5"/>
  <c r="H42" i="5"/>
  <c r="H39" i="5"/>
  <c r="H38" i="5"/>
  <c r="H34" i="5"/>
  <c r="H379" i="1"/>
  <c r="H17" i="5"/>
  <c r="H476" i="1"/>
  <c r="H475" i="1"/>
  <c r="H472" i="1"/>
  <c r="H429" i="1"/>
  <c r="H72" i="1"/>
  <c r="H356" i="1"/>
  <c r="H297" i="1" l="1"/>
  <c r="H298" i="1"/>
  <c r="H295" i="1"/>
  <c r="H294" i="1"/>
  <c r="H305" i="1"/>
  <c r="H280" i="1"/>
  <c r="H214" i="1"/>
  <c r="H213" i="1"/>
  <c r="H210" i="1"/>
  <c r="H209" i="1"/>
  <c r="H204" i="1"/>
  <c r="H197" i="1"/>
  <c r="H188" i="1"/>
  <c r="H187" i="1"/>
  <c r="H186" i="1"/>
  <c r="H185" i="1"/>
  <c r="H182" i="1"/>
  <c r="H181" i="1"/>
  <c r="H180" i="1"/>
  <c r="H179" i="1"/>
  <c r="H217" i="1" l="1"/>
  <c r="H328" i="1" s="1"/>
  <c r="H137" i="1"/>
  <c r="H136" i="1"/>
  <c r="H122" i="1"/>
  <c r="H85" i="1"/>
  <c r="H92" i="1"/>
  <c r="H83" i="1"/>
  <c r="H81" i="1"/>
  <c r="H79" i="1"/>
  <c r="H49" i="1"/>
  <c r="H47" i="1"/>
  <c r="H45" i="1"/>
  <c r="H42" i="1"/>
  <c r="H39" i="1"/>
  <c r="H22" i="1"/>
  <c r="H20" i="1"/>
  <c r="H17" i="1"/>
  <c r="H25" i="1" l="1"/>
  <c r="H320" i="1" s="1"/>
  <c r="H126" i="1"/>
  <c r="H119" i="1"/>
  <c r="H75" i="1"/>
  <c r="H518" i="1" l="1"/>
  <c r="H244" i="1"/>
  <c r="H109" i="1" l="1"/>
  <c r="H108" i="1"/>
  <c r="H90" i="1"/>
  <c r="H88" i="1"/>
  <c r="H77" i="1"/>
  <c r="H70" i="1"/>
  <c r="H67" i="1"/>
  <c r="H112" i="1" s="1"/>
  <c r="H406" i="1" l="1"/>
  <c r="H411" i="1"/>
  <c r="H299" i="1" l="1"/>
  <c r="H256" i="1"/>
  <c r="H156" i="1" l="1"/>
  <c r="H151" i="1"/>
  <c r="H150" i="1"/>
  <c r="H471" i="1" l="1"/>
  <c r="H470" i="1"/>
  <c r="H517" i="1"/>
  <c r="H525" i="1" s="1"/>
  <c r="H309" i="1" l="1"/>
  <c r="H32" i="5"/>
  <c r="H29" i="5"/>
  <c r="H20" i="5" l="1"/>
  <c r="H18" i="5"/>
  <c r="H16" i="5"/>
  <c r="H290" i="1"/>
  <c r="H296" i="1"/>
  <c r="H312" i="1" l="1"/>
  <c r="H336" i="1" s="1"/>
  <c r="H271" i="1"/>
  <c r="H261" i="1" l="1"/>
  <c r="H259" i="1"/>
  <c r="H267" i="1" l="1"/>
  <c r="H361" i="1"/>
  <c r="H163" i="1"/>
  <c r="H359" i="1"/>
  <c r="H160" i="1" l="1"/>
  <c r="H419" i="1" l="1"/>
  <c r="H373" i="1" l="1"/>
  <c r="H375" i="1" l="1"/>
  <c r="H382" i="1" s="1"/>
  <c r="H425" i="1" l="1"/>
  <c r="H418" i="1"/>
  <c r="H417" i="1"/>
  <c r="H48" i="5" l="1"/>
  <c r="H274" i="1" l="1"/>
  <c r="H283" i="1" s="1"/>
  <c r="H334" i="1" l="1"/>
  <c r="H504" i="1"/>
  <c r="H57" i="5" l="1"/>
  <c r="H54" i="5"/>
  <c r="H545" i="1"/>
  <c r="H500" i="1"/>
  <c r="H496" i="1"/>
  <c r="H495" i="1"/>
  <c r="H488" i="1"/>
  <c r="H507" i="1" s="1"/>
  <c r="H480" i="1"/>
  <c r="H479" i="1"/>
  <c r="H467" i="1"/>
  <c r="H466" i="1"/>
  <c r="H463" i="1"/>
  <c r="H462" i="1"/>
  <c r="H447" i="1"/>
  <c r="H441" i="1"/>
  <c r="H426" i="1"/>
  <c r="H412" i="1"/>
  <c r="H405" i="1"/>
  <c r="H354" i="1"/>
  <c r="H364" i="1" s="1"/>
  <c r="H248" i="1"/>
  <c r="H243" i="1"/>
  <c r="H237" i="1"/>
  <c r="H231" i="1"/>
  <c r="H167" i="1"/>
  <c r="H166" i="1"/>
  <c r="H142" i="1"/>
  <c r="H138" i="1"/>
  <c r="H146" i="1"/>
  <c r="H135" i="1"/>
  <c r="H128" i="1"/>
  <c r="H60" i="5" l="1"/>
  <c r="G63" i="5" s="1"/>
  <c r="H8" i="6" s="1"/>
  <c r="H543" i="1"/>
  <c r="H432" i="1"/>
  <c r="H537" i="1" s="1"/>
  <c r="H450" i="1"/>
  <c r="H539" i="1" s="1"/>
  <c r="H251" i="1"/>
  <c r="H483" i="1"/>
  <c r="H541" i="1" s="1"/>
  <c r="H533" i="1"/>
  <c r="H535" i="1"/>
  <c r="H53" i="1"/>
  <c r="H37" i="1"/>
  <c r="H170" i="1" l="1"/>
  <c r="H326" i="1" s="1"/>
  <c r="H56" i="1"/>
  <c r="H322" i="1" s="1"/>
  <c r="H330" i="1"/>
  <c r="G548" i="1"/>
  <c r="H6" i="6" s="1"/>
  <c r="H332" i="1"/>
  <c r="H324" i="1"/>
  <c r="G339" i="1" l="1"/>
  <c r="H4" i="6" s="1"/>
  <c r="H13" i="6" s="1"/>
  <c r="H14" i="6" s="1"/>
  <c r="H15" i="6" s="1"/>
</calcChain>
</file>

<file path=xl/sharedStrings.xml><?xml version="1.0" encoding="utf-8"?>
<sst xmlns="http://schemas.openxmlformats.org/spreadsheetml/2006/main" count="1147" uniqueCount="556">
  <si>
    <t>1.1.</t>
  </si>
  <si>
    <t>a'</t>
  </si>
  <si>
    <t>m'</t>
  </si>
  <si>
    <t>1.2.</t>
  </si>
  <si>
    <t>Rh</t>
  </si>
  <si>
    <t>2.1.</t>
  </si>
  <si>
    <r>
      <t>m</t>
    </r>
    <r>
      <rPr>
        <vertAlign val="superscript"/>
        <sz val="10"/>
        <color theme="1"/>
        <rFont val="Arial"/>
        <family val="2"/>
        <charset val="238"/>
      </rPr>
      <t>2</t>
    </r>
  </si>
  <si>
    <t>3.1.</t>
  </si>
  <si>
    <t>3.2.</t>
  </si>
  <si>
    <t>3.3.</t>
  </si>
  <si>
    <t>4.1.</t>
  </si>
  <si>
    <t>4.2.</t>
  </si>
  <si>
    <t>4.3.</t>
  </si>
  <si>
    <t>kom</t>
  </si>
  <si>
    <t>4.4.</t>
  </si>
  <si>
    <t>4.5.</t>
  </si>
  <si>
    <t>-</t>
  </si>
  <si>
    <t>umivaonik</t>
  </si>
  <si>
    <t>Investitor:</t>
  </si>
  <si>
    <t>Lokacija:</t>
  </si>
  <si>
    <t>Građevina:</t>
  </si>
  <si>
    <t>TROŠKOVNIK GRAĐEVINSKO - OBRTNIČKIH RADOVA</t>
  </si>
  <si>
    <t>A/</t>
  </si>
  <si>
    <t>GRAĐEVINSKI RADOVI</t>
  </si>
  <si>
    <t>NAPOMENA:</t>
  </si>
  <si>
    <t>1.</t>
  </si>
  <si>
    <t>ZEMLJANI RADOVI</t>
  </si>
  <si>
    <r>
      <t>m</t>
    </r>
    <r>
      <rPr>
        <vertAlign val="superscript"/>
        <sz val="10"/>
        <color theme="1"/>
        <rFont val="Arial"/>
        <family val="2"/>
        <charset val="238"/>
      </rPr>
      <t>3</t>
    </r>
  </si>
  <si>
    <t>1.3.</t>
  </si>
  <si>
    <t>1.6.</t>
  </si>
  <si>
    <t>2.</t>
  </si>
  <si>
    <t>ZEMLJANI RADOVI - UKUPNO</t>
  </si>
  <si>
    <t>BETONSKI I ARMIRANO BETONSKI RADOVI</t>
  </si>
  <si>
    <t>U SVE BETONSKE PRESJEKE KOJI SU U KONTAKTU SA TLOM OBAVEZNO DODATI ADITIVE ZA VODONEPROPUSNOST, A UKOLIKO ZAHTJEVAJU VREMENSKI UVJETI ADITIVE PROTIV SMRZAVANJA ODNOSNO USPORIVAČE VEZIVANJA AKO TO ZAHTIJEVA DINAMIKA UGRADNJE BETONA.</t>
  </si>
  <si>
    <t>2.2.</t>
  </si>
  <si>
    <t>2.3.</t>
  </si>
  <si>
    <t>2.4.</t>
  </si>
  <si>
    <t>2.5.</t>
  </si>
  <si>
    <t>2.6.</t>
  </si>
  <si>
    <t>2.7.</t>
  </si>
  <si>
    <t>2.8.</t>
  </si>
  <si>
    <t>2.9.</t>
  </si>
  <si>
    <t>2.10.</t>
  </si>
  <si>
    <t>2.11.</t>
  </si>
  <si>
    <t>2.13.</t>
  </si>
  <si>
    <t>Dobava, rezanje, savijanje i ugradnja armature prema izvedbenom projektu i planu armature.</t>
  </si>
  <si>
    <t>kg</t>
  </si>
  <si>
    <t>BETONSKI I ARMIRANO BETONSKI RADOVI - UKUPNO</t>
  </si>
  <si>
    <t>3.</t>
  </si>
  <si>
    <t>ZIDARSKI RADOVI</t>
  </si>
  <si>
    <t>3.4.</t>
  </si>
  <si>
    <t>zidovi</t>
  </si>
  <si>
    <t>3.5.</t>
  </si>
  <si>
    <t>Stubište betonirati zajedno s podestom i gredama bez prekida.</t>
  </si>
  <si>
    <t>Posteljicu izvesti isključivo kamenim drobljenim materijalom granulacije 0-4 mm uz odgovarajuće poravnanje i nabijanje.</t>
  </si>
  <si>
    <t>Dobava materijala za izradu posteljice i zaštitu cijevi.</t>
  </si>
  <si>
    <t>Zaštitni sloj treba biti minimalno 10 cm ispod i oko cijevi te minimalno 15 cm iznad najviše cijevi.</t>
  </si>
  <si>
    <t>3.6.</t>
  </si>
  <si>
    <t>3.10.</t>
  </si>
  <si>
    <t>3.7.</t>
  </si>
  <si>
    <t>3.8.</t>
  </si>
  <si>
    <t>Na spoju sa zidovima cementni estrih obavezno dilatirati 0,5 cm u cijeloj visini estriha, a površinu estriha zagladiti i gletati kao pripremu za polganje keramike i drugih završnih obloga.</t>
  </si>
  <si>
    <t>3.9.</t>
  </si>
  <si>
    <t>U cijenu uključiti i sav potreban materijal za izradu završnih detalja na holkerima ili atici.</t>
  </si>
  <si>
    <t>Razne zidarske pripomoći, krpanja, popravci, brušenja, sitni popravci, dnevno čišćenje gradilišta i sl.</t>
  </si>
  <si>
    <t>Zh</t>
  </si>
  <si>
    <t>ZIDARSKI RADOVI - UKUPNO</t>
  </si>
  <si>
    <t>4.</t>
  </si>
  <si>
    <t>FASADERSKI RADOVI</t>
  </si>
  <si>
    <t>PRIJE POČETKA RADOVA NA FASADI NA STOLARIJU OBAVEZNO UGRADITI APU-LAJSNE.</t>
  </si>
  <si>
    <t>Dobava, postavljanje i učvršćenje cijevne skele oko objekta. Skelu postaviti po cijeloj visini objekta te zaštititi okolinu.</t>
  </si>
  <si>
    <t>Na svim etažama skele obavezna je ograda visine 100 cm i pričvršćeni podovi za skelu.</t>
  </si>
  <si>
    <t>Unutar skele moraju se izvesti stepenice za prijelaz na drugu etažu, a ukupna visina skele je 100 cm viša od krovnog obodnog vijenca.</t>
  </si>
  <si>
    <t>Skelu je potrebno pričvrstiti za pod i zgradu, a postavlja se oko cijelog objekta.</t>
  </si>
  <si>
    <t>Fasadu je potrebno izraditi u cijelosti prema uputama proizvođača i proračunu iz projekta kako bi se izbjeglo pucanje žbuke i otvaranje fuga na spojevima.</t>
  </si>
  <si>
    <t>Obratiti pažnju na detalje oko uglova.</t>
  </si>
  <si>
    <t>Obraditi tankoslojnim mortom u dva sloja uz upotrebu mrežice i obaveznim brušenjem i poliranjem.</t>
  </si>
  <si>
    <t>Obavezna ugradnja lajsni po potrebi.</t>
  </si>
  <si>
    <t>Čišćenje gradilišta od otpadnog materijala te demontaža fasadne skele.</t>
  </si>
  <si>
    <t>FASADERSKI RADOVI - UKUPNO</t>
  </si>
  <si>
    <t>5.</t>
  </si>
  <si>
    <t>OKOLIŠ</t>
  </si>
  <si>
    <t>5.1.</t>
  </si>
  <si>
    <t>5.2.</t>
  </si>
  <si>
    <t>5.3.</t>
  </si>
  <si>
    <t>OKOLIŠ - UKUPNO</t>
  </si>
  <si>
    <t>6.</t>
  </si>
  <si>
    <t>6.1.</t>
  </si>
  <si>
    <t>6.2.</t>
  </si>
  <si>
    <t>6.3.</t>
  </si>
  <si>
    <t>6.4.</t>
  </si>
  <si>
    <t>REKAPITULACIJA GRAĐEVINSKIH RADOVA</t>
  </si>
  <si>
    <t>B/</t>
  </si>
  <si>
    <t>OBRTNIČKI RADOVI</t>
  </si>
  <si>
    <t>LIMARSKI RADOVI</t>
  </si>
  <si>
    <t>SVE HORIZONTALNE ELEMENTE LIMARIJE VEZANE ZA BETONSKU PODLOGU OBAVEZNO UGRADITI NA LJEPENKU V-3 ZAVARENU ZA ČVRSTU PODLOGU.</t>
  </si>
  <si>
    <t>Sve pričvrstiti za fasadu odgovarajućim obujmicama i brtviti.</t>
  </si>
  <si>
    <t>Prijelaz iz horizontalnog u vertikalni oluk izvesti lučnim prijelazom.</t>
  </si>
  <si>
    <t>BRAVARSKI RADOVI</t>
  </si>
  <si>
    <t>BRAVARSKI RADOVI - UKUPNO</t>
  </si>
  <si>
    <t>LIMARSKI RADOVI - UKUPNO</t>
  </si>
  <si>
    <t>STOLARSKI RADOVI</t>
  </si>
  <si>
    <t>UNUTARNJA OD PUNOG DRVETA FURNIRANOG VISOKO POLIRANIM  FURNIROM ILI LIČENIM LAZURNIM BOJAMA PO IZBORU INVESTITORA.  ALTERNATIVNO SE PO IZBORU INVESTITORA MOŽE IZVESTI OD MEDIAPANA LIČENIM VISOKO LAZURNIM BOJAMA. UNUTARNJU STOLARIJU UGRADITI PO SISTEMU "SUHE" UGRADBE DOVRATNICI OBUHVAĆAJU CJELOKUPNU ŠPALETU BEZ OBZIRA NA ŠIRINU ZIDA.</t>
  </si>
  <si>
    <t>UVJETI: SUSTAV GRAĐEVNE STOLARIJE TREBA IMATI</t>
  </si>
  <si>
    <t>staklo</t>
  </si>
  <si>
    <t>stolarija - profili i rolete s kutijom</t>
  </si>
  <si>
    <r>
      <t>U</t>
    </r>
    <r>
      <rPr>
        <b/>
        <vertAlign val="subscript"/>
        <sz val="10"/>
        <color theme="1"/>
        <rFont val="Arial"/>
        <family val="2"/>
        <charset val="238"/>
      </rPr>
      <t>W</t>
    </r>
    <r>
      <rPr>
        <b/>
        <sz val="10"/>
        <color theme="1"/>
        <rFont val="Arial"/>
        <family val="2"/>
        <charset val="238"/>
      </rPr>
      <t xml:space="preserve"> = 1,35 W/m</t>
    </r>
    <r>
      <rPr>
        <b/>
        <vertAlign val="superscript"/>
        <sz val="10"/>
        <color theme="1"/>
        <rFont val="Arial"/>
        <family val="2"/>
        <charset val="238"/>
      </rPr>
      <t>2</t>
    </r>
    <r>
      <rPr>
        <b/>
        <sz val="10"/>
        <color theme="1"/>
        <rFont val="Arial"/>
        <family val="2"/>
        <charset val="238"/>
      </rPr>
      <t>K</t>
    </r>
  </si>
  <si>
    <t>zaštita od buke</t>
  </si>
  <si>
    <t>35 dB</t>
  </si>
  <si>
    <t>Otklopno/zaokretno otvaranje.</t>
  </si>
  <si>
    <t>UNUTARNJA STOLARIJA</t>
  </si>
  <si>
    <t>VANJSKA STOLARIJA</t>
  </si>
  <si>
    <t>STOLARSKI RADOVI - UKUPNO</t>
  </si>
  <si>
    <t>GIPSKARTONSKI RADOVI</t>
  </si>
  <si>
    <t>GIPSKARTONSKI RADOVI - UKUPNO</t>
  </si>
  <si>
    <t>KERAMIČARSKI RADOVI</t>
  </si>
  <si>
    <t>KERAMIČKE PLOČICE ĆE SE POLAGATI NA FUGU ŠIRINE 1,0 MM.</t>
  </si>
  <si>
    <t>podovi</t>
  </si>
  <si>
    <t>sokl</t>
  </si>
  <si>
    <t>KERAMIČARSKI RADOVI - UKUPNO</t>
  </si>
  <si>
    <t>7.</t>
  </si>
  <si>
    <t>7.1.</t>
  </si>
  <si>
    <t>Izrada i postava vanjskih i unutarnjih kamenih klupčica.</t>
  </si>
  <si>
    <t>vanjske klupčice</t>
  </si>
  <si>
    <t>unutarnje klupčice</t>
  </si>
  <si>
    <t>Sve polirano.</t>
  </si>
  <si>
    <t>KAMENOREZAČKI RADOVI - UKUPNO</t>
  </si>
  <si>
    <t>8.</t>
  </si>
  <si>
    <t>8.1.</t>
  </si>
  <si>
    <t>SOBOSLIKARSKI RADOVI - UKUPNO</t>
  </si>
  <si>
    <t>pod</t>
  </si>
  <si>
    <t>REKAPITULACIJA OBRTNIČKIH RADOVA</t>
  </si>
  <si>
    <t>C/</t>
  </si>
  <si>
    <t>HIDROINSTALACIJE</t>
  </si>
  <si>
    <t>INSTALACIJE DOVODA, ODVODA I VENTILACIJA</t>
  </si>
  <si>
    <t>U CIJENU UKLJUČITI SVE POTREBNE FITINGE, FAZONSKE KOMADE VENTILE I SPUŽVASTU IZO, TE POTREBAN SITNI MATERIJAL ZA SPAJANJE.</t>
  </si>
  <si>
    <t>Dobava Aluplex cijevi, zaštita i polaganje istih u kanal izvan objekta.</t>
  </si>
  <si>
    <t>Sve štititi posteljicom granulacije 0-4 mm u sloju debljine minimalno 15 cm.</t>
  </si>
  <si>
    <t>Uključuje dobavu i postavu cijevi te zaštitu istih kao i dubljenje svih potrebnih rupa i kanalića u zidovima i pločama (potrebna štemanja).</t>
  </si>
  <si>
    <t>1.4.</t>
  </si>
  <si>
    <t>1.5.</t>
  </si>
  <si>
    <r>
      <t xml:space="preserve">Dobava materijala i ugradnja PVC cijevi </t>
    </r>
    <r>
      <rPr>
        <sz val="10"/>
        <color theme="1"/>
        <rFont val="Calibri"/>
        <family val="2"/>
        <charset val="238"/>
      </rPr>
      <t>ø</t>
    </r>
    <r>
      <rPr>
        <sz val="10"/>
        <color theme="1"/>
        <rFont val="Arial"/>
        <family val="2"/>
        <charset val="238"/>
      </rPr>
      <t>125 položene u kanalima u terenu.</t>
    </r>
  </si>
  <si>
    <t>ISPITIVANJA</t>
  </si>
  <si>
    <t>Ispitivanje cjevovoda na vodonepropusnost (tlačna proba instalacije) i uzimanje uzoraka i ispitivanje kvalitete vode.</t>
  </si>
  <si>
    <t>Ispitivanje kanalizacijskog sustava na vodonepropusnost. Ispitivanje podrazumijeva ispitivanje instalacije u objektu kao i instalacije izvan objekta, uključujući i reviziona okna.</t>
  </si>
  <si>
    <t>INSTALACIJE DOVODA, ODVODA I VENTILACIJA - UKUPNO</t>
  </si>
  <si>
    <t>HIDROINSTALACIJE - UKUPNO</t>
  </si>
  <si>
    <t>OBRTNIČKI RADOVI - UKUPNO</t>
  </si>
  <si>
    <t>GRAĐEVINSKI RADOVI - UKUPNO</t>
  </si>
  <si>
    <t>SVEUKUPNA REKAPITULACIJA</t>
  </si>
  <si>
    <t>6.5.</t>
  </si>
  <si>
    <t>5.4.</t>
  </si>
  <si>
    <t>Zidove okna obraditi cementnim mortom i zaribati do crnog sjaja te izraditi odgovarajuće kinete u oknima.</t>
  </si>
  <si>
    <t>Izvana je okna potrebno zatrpati materijalom i zbiti - 40 MPa.</t>
  </si>
  <si>
    <t>Veličina okna je 90x90x60/80 cm.</t>
  </si>
  <si>
    <t>VENTILACIJA</t>
  </si>
  <si>
    <t>6.6.</t>
  </si>
  <si>
    <t>Sve štititi posteljicom granulacije 0-4 mm u sloju debljine min. 15 cm.</t>
  </si>
  <si>
    <r>
      <t xml:space="preserve">PVC </t>
    </r>
    <r>
      <rPr>
        <sz val="10"/>
        <color theme="1"/>
        <rFont val="Calibri"/>
        <family val="2"/>
        <charset val="238"/>
      </rPr>
      <t>ø</t>
    </r>
    <r>
      <rPr>
        <sz val="10"/>
        <color theme="1"/>
        <rFont val="Arial"/>
        <family val="2"/>
        <charset val="238"/>
      </rPr>
      <t>160 mm</t>
    </r>
  </si>
  <si>
    <t>Dobava i polaganje kanalizacijskih PVC cijevi - vertikala.</t>
  </si>
  <si>
    <t>Izvesti niskošumnim cijevima.</t>
  </si>
  <si>
    <t>Na svakoj vertikali na prijelazu u horizontalni razvod ugraditi revizijski element, a sve vertikale radi oduška voditi izvan krova u punom profilu.</t>
  </si>
  <si>
    <t>podni sifoni s inox rešetkom ø50 mm</t>
  </si>
  <si>
    <t>Isto kao st. 5.1. samo zidne keramičke pločice.</t>
  </si>
  <si>
    <t>Uzvodnice</t>
  </si>
  <si>
    <t>2.12.</t>
  </si>
  <si>
    <t>Reviziono okno izvesti u dvostranoj oplati betonom C20/25 debljine zidova 15 cm.</t>
  </si>
  <si>
    <t>dimenzije 60/60</t>
  </si>
  <si>
    <t>stropovi</t>
  </si>
  <si>
    <t>dimenzije 80/220</t>
  </si>
  <si>
    <t>SPOJ PODA I ZIDA TREBA DILATIRATI VODOOTPORNIM KITOM U BOJI FUGE. MATERIJALI ZA FUGIRANJE MORAJU BITI OTPORNI NA GLJIVICE I MEH. UDARE TE LAKO PERIVI I TRAJNI.</t>
  </si>
  <si>
    <t>6.7.</t>
  </si>
  <si>
    <t>Obavezno uzeti točne mjere na licu mjesta.</t>
  </si>
  <si>
    <t>PP-R ø25 DN32x2,9mm HV</t>
  </si>
  <si>
    <t>PP-R ø20 DN25x2,3mm TV</t>
  </si>
  <si>
    <t>dimenzije 70/220</t>
  </si>
  <si>
    <t>4.6.</t>
  </si>
  <si>
    <t>6.8.</t>
  </si>
  <si>
    <t>5.5.</t>
  </si>
  <si>
    <t>OBORINSKA KANALIZACIJA</t>
  </si>
  <si>
    <t>OBORINSKA KANALIZACIJA - UKUPNO</t>
  </si>
  <si>
    <t>TEMELJNI RAZVOD (ViK)</t>
  </si>
  <si>
    <t>7.2.</t>
  </si>
  <si>
    <t>7.3.</t>
  </si>
  <si>
    <t>TEMELJNI RAZVOD (ViK) - UKUPNO</t>
  </si>
  <si>
    <t>INSTALACIJA ODVODA</t>
  </si>
  <si>
    <r>
      <rPr>
        <sz val="10"/>
        <color theme="1"/>
        <rFont val="Arial"/>
        <family val="2"/>
        <charset val="238"/>
      </rPr>
      <t>- zatrpavanje jame u slojevima: kameni materijal granulacije 4-8 mm do 80-120 mm
- izrada nalijevne armirano betonske ploče dimenzija 100x100x10 cm
- izrada armirano betonskog okna 60x60 cm, stijenke debljine 15-20 cm
- dobava i ugradnja uljnog poklopca dimenzija 60x60x6 cm - ispuna prema okolišu</t>
    </r>
  </si>
  <si>
    <t>8.2.</t>
  </si>
  <si>
    <t>8.3.</t>
  </si>
  <si>
    <t>8.4.</t>
  </si>
  <si>
    <t>Okno izvesti u jednostranoj oplati betonom C20/25 debljine stijenki 15 cm. Stijenke okna obraditi cementnim mortom i zaribati do crnog sjaja.</t>
  </si>
  <si>
    <t>Veličina okna je 60x60x80 cm.</t>
  </si>
  <si>
    <t>Dobava materijala i izrada horizontalne i vertikalne hidroizolacije.</t>
  </si>
  <si>
    <t>SVA VANJSKA STOLARIJA IZVESTI ĆE SE OD ALUMINIJSKOG VIŠEKOMORNOG PROFILA U BOJI PREMA  IZBORU INVESTITORA (ANTRACIT).</t>
  </si>
  <si>
    <r>
      <t>U</t>
    </r>
    <r>
      <rPr>
        <b/>
        <vertAlign val="subscript"/>
        <sz val="10"/>
        <color theme="1"/>
        <rFont val="Arial"/>
        <family val="2"/>
        <charset val="238"/>
      </rPr>
      <t>W</t>
    </r>
    <r>
      <rPr>
        <b/>
        <sz val="10"/>
        <color theme="1"/>
        <rFont val="Arial"/>
        <family val="2"/>
        <charset val="238"/>
      </rPr>
      <t xml:space="preserve"> = 1,00 W/m</t>
    </r>
    <r>
      <rPr>
        <b/>
        <vertAlign val="superscript"/>
        <sz val="10"/>
        <color theme="1"/>
        <rFont val="Arial"/>
        <family val="2"/>
        <charset val="238"/>
      </rPr>
      <t>2</t>
    </r>
    <r>
      <rPr>
        <b/>
        <sz val="10"/>
        <color theme="1"/>
        <rFont val="Arial"/>
        <family val="2"/>
        <charset val="238"/>
      </rPr>
      <t>K</t>
    </r>
  </si>
  <si>
    <t>U slojevima poda izvesti kanal za odvodnju i uljevni sifon.</t>
  </si>
  <si>
    <t>mrežasta armatura MA-500</t>
  </si>
  <si>
    <t>rebrasta armatura RA-400</t>
  </si>
  <si>
    <t>IZVOĐAČ JE PRIJE DOBAVE STOLARIJE DUŽAN NA LICU MJESTA PREKONTROLIRATI SVE DIMENZIJE OTVORA IZ PROJEKTA I DETALJE I NAČIN UGRADNJE UTVRDITI SA PROJEKTANTOM ILI NADZOROM.</t>
  </si>
  <si>
    <t>Isto kao st. 2.4. samo stupovi raznih presjeka - vidi statiku.</t>
  </si>
  <si>
    <t>Isto kao st. 2.4. samo grede raznih presjeka - vidi statiku.</t>
  </si>
  <si>
    <t>Izvesti u slojevima kako slijedi:
- cementni estrih u padu d = 8 cm
- PE folija
- XPS d = 4 cm</t>
  </si>
  <si>
    <t>Posebnu pažnju treba posvetiti obradi špaleta i klupica odnosno obavezna je ugradnja folije ispod završne kamene klupice kao i izvedba hidroizolacije ispod klupice i na špaleti u visini od minimalno 30 cm od završne visine klupice.</t>
  </si>
  <si>
    <t>Dobava materijala te razastiranje i nabijanje kamene kaldrme ispod temeljne ploče.</t>
  </si>
  <si>
    <t>Dobava materijala, izrada oplate, armiranje i betoniranje vertikalnih serklaža.</t>
  </si>
  <si>
    <t>Obavezno zadovoljiti uvjete iz proračuna toplinske zaštite objekta - poštovati zadane koeficijente.</t>
  </si>
  <si>
    <t>Žbuku izvesti minimalne debljine 1,5 cm te završni sloj zagladiti i izgletati odnosno pripremiti za bojanje.</t>
  </si>
  <si>
    <t>3.11.</t>
  </si>
  <si>
    <t>3.12.</t>
  </si>
  <si>
    <r>
      <t>GRAD CRIKVENICA (OIB: 81687755716)</t>
    </r>
    <r>
      <rPr>
        <sz val="10"/>
        <color theme="1"/>
        <rFont val="Arial"/>
        <family val="2"/>
        <charset val="238"/>
      </rPr>
      <t>, Kralja Tomislava 85, Crikvenica</t>
    </r>
  </si>
  <si>
    <t>Uvala Slana bb, Selce</t>
  </si>
  <si>
    <t>k.č. 7906/6 k.o. Selce</t>
  </si>
  <si>
    <t>Društvena zgrada – ribarska kuća „ŠRD Oslić“</t>
  </si>
  <si>
    <t>DRUŠTVENA ZGRADA</t>
  </si>
  <si>
    <t>ribarska kuća „ŠRD Oslić“</t>
  </si>
  <si>
    <t>0.</t>
  </si>
  <si>
    <t>0.1.</t>
  </si>
  <si>
    <t>Vršena je aproksimativna procjena stabala.</t>
  </si>
  <si>
    <t>0.2.</t>
  </si>
  <si>
    <t>Rušenje armirano betonske ploče plaže prije iskopa za temeljnu ploču, upojni bunar i oborinsko okno.</t>
  </si>
  <si>
    <t>0.3.</t>
  </si>
  <si>
    <t>Rezanje, sječenje, rušenje i slaganje stabala koja se nalaze na parceli, a smetaju u izvedbi objekta.</t>
  </si>
  <si>
    <t>Iskop izvesti isključivo uz pomoć građevinske mehanizacije, a nikako miniranjem.</t>
  </si>
  <si>
    <t>0.4.</t>
  </si>
  <si>
    <t>Rušenje dijela potpornog zida ceste radi izvođenja temelja pristupnog mosta.</t>
  </si>
  <si>
    <t>Široki iskop vrši se isključivo nakon što ovlašteni inženjer geodezije prema elaboratu iskolčenja iskolči građevinu i parcelu i to potvrdi upisom u građevinski dnevnik.</t>
  </si>
  <si>
    <t>Kota dna širokog iskopa je najmanje 65 cm ispod kote gotovog poda zadane projektom.</t>
  </si>
  <si>
    <t>Isto kao st. 1.1. samo iskop kanala za polaganje cijevi dovoda vode s vodomjernim oknom te cijevi sanitarne i oborinske kanalizacije.</t>
  </si>
  <si>
    <t>Zatrpavanje temelja do pune visine s odgovarajućim nabijanjem.</t>
  </si>
  <si>
    <t>Isto kao st. 1.5. samo zatrpavanje upojnog bunara, oborinskog i revizionog okna.</t>
  </si>
  <si>
    <t>Isto kao st. 1.1. samo za upojni bunar, oborinsko i reviziono okno.</t>
  </si>
  <si>
    <t>1.7.</t>
  </si>
  <si>
    <t>Dobava materijala i betoniranje podloge temeljne ploče mršavim betonom debljine 10 cm.</t>
  </si>
  <si>
    <t>Isto kao st. 2.4. samo nadvoji - vidi statiku.</t>
  </si>
  <si>
    <t>Izrada oplate, podupiranje, armiranje i betoniranje ravne armirano betonske monolitne ploče debljine 10 cm betonom C25/30.</t>
  </si>
  <si>
    <t>Izvodi se iznad dijela prizemlja.</t>
  </si>
  <si>
    <t>Presjek ploče je 15 cm, a gazište 28,0x16,0 cm. Betonirati u kontinuitetu s temeljem i pločom podesta.</t>
  </si>
  <si>
    <t>Isto kao st. 2.4. samo ravni i kosi krovni vijenci.</t>
  </si>
  <si>
    <t>Dobava materijala i izrada unutarnje grube i fine gotove žbuke na vanjskim i unutarnjim nosivim i pregradnim zidovima.</t>
  </si>
  <si>
    <t>Isto kao st. 3.5. samo hidroizolacija sanitarnog čvora.</t>
  </si>
  <si>
    <t>Istom masom izvesti holkere na spojevima zida i poda u minimalnoj visini od 40 cm.</t>
  </si>
  <si>
    <t>Dobava materijala i izrada plivajućih podova.</t>
  </si>
  <si>
    <t>Podovi na tlu:
- cementni estrih d = 4 cm
- PE folija
- EPS 100 d = 5 cm
- EPS-T d = 2+2 cm (2+1 cm za sanitarni čvor)</t>
  </si>
  <si>
    <t>Pod u potkrovlju:
- cementni estrih d = 4 cm
- PE folija
- EPS-T d = 2+2 cm</t>
  </si>
  <si>
    <t>Isto kao st. 3.8. samo izvedba plivajućeg poda na terasama.</t>
  </si>
  <si>
    <t>Dobava materijala i izvedba slojeva na pristupnom mostu.</t>
  </si>
  <si>
    <t>Izvesti u slojevima kako slijedi:
- cementni estrih u padu d = 8-6 cm</t>
  </si>
  <si>
    <t>TESARSKI RADOVI I KROVOPOKRIVAČKI RADOVI</t>
  </si>
  <si>
    <t>Izvesti od četinara II. klase.</t>
  </si>
  <si>
    <t>U cijenu uračunati sav materijal koji je potreban za pričvršćenje i ukrućenje svih elemenata konstrukcije (pocinčani čavli, vijci i sl.)</t>
  </si>
  <si>
    <r>
      <t>Obračun po m</t>
    </r>
    <r>
      <rPr>
        <vertAlign val="superscript"/>
        <sz val="10"/>
        <color theme="1"/>
        <rFont val="Arial"/>
        <family val="2"/>
        <charset val="238"/>
      </rPr>
      <t>2</t>
    </r>
    <r>
      <rPr>
        <sz val="10"/>
        <color theme="1"/>
        <rFont val="Arial"/>
        <family val="2"/>
        <charset val="238"/>
      </rPr>
      <t xml:space="preserve"> kose površine.</t>
    </r>
  </si>
  <si>
    <t>U cijenu uračunati sve završne elemente na vijencima i sav sitni materijal potreban za pričvršćenja.</t>
  </si>
  <si>
    <t>cijep</t>
  </si>
  <si>
    <t>Razni popravci i krpanja.</t>
  </si>
  <si>
    <t>TESARSKI I KROVOPOKRIVAČKI RADOVI - UKUPNO</t>
  </si>
  <si>
    <t>Dobava materijala i izrada konstrukcije krova.</t>
  </si>
  <si>
    <t>nazidnice 15/10</t>
  </si>
  <si>
    <t>nazidnice 18/20</t>
  </si>
  <si>
    <t>rogovi 10/14</t>
  </si>
  <si>
    <t>nazidnice 18/24</t>
  </si>
  <si>
    <t>rogovi 18/18</t>
  </si>
  <si>
    <t>podrožnica 18/24</t>
  </si>
  <si>
    <t>Dobava materijala i izrada slojeva krovišta nadstrešnice:</t>
  </si>
  <si>
    <t>sljemenjak</t>
  </si>
  <si>
    <t>Dobava materijala i izrada slojeva krovišta kuće u slojevima (iznutra prema van):</t>
  </si>
  <si>
    <t>Isto kao st. 4.1. samo konstrukcija nadstrešnice.</t>
  </si>
  <si>
    <t>NA SVIM ČELIMA OBAVEZNO UGRADITI OKAPNE LAJSNE.</t>
  </si>
  <si>
    <t>podgledi</t>
  </si>
  <si>
    <t>Žbukanje ploha bez toplinske izolacije (krovni vijenci, vanjsko stubište, pristupni most, dimnjačka kapa).</t>
  </si>
  <si>
    <t>Izvedba zbijenog planuma čistim kamenim materijalom granulacije 30-60 mm i sloju debljine 20 cm i nabiti do nosivosti od 40 MPa i sve poravnati s točnošću od +/- 3 cm.</t>
  </si>
  <si>
    <t>Dobava materijala i betoniranje podne ploče okoliša u zadanim visinama i nagibima.</t>
  </si>
  <si>
    <t>Armirano betonska ploča će se izvesti betonom C25/30 debljine 15 cm.
Sve armirano s Q-387 i rubnim ojačanjima sponama ø6mm/15 cm, s 2xø10 u sponama i gornjom armiranom zonom širine 100 cm. Preklopi armaturnih mreža minimalno 3 polja.</t>
  </si>
  <si>
    <t>Isto kao st. 6.2. samo krpanje oko revizionog okna na cesti.</t>
  </si>
  <si>
    <t>Dobava i polaganje PVC kanalizacijskih cijevi PVC ispod temeljne ploče te u kanalu izvan objekta.</t>
  </si>
  <si>
    <r>
      <t xml:space="preserve">PVC </t>
    </r>
    <r>
      <rPr>
        <sz val="10"/>
        <color theme="1"/>
        <rFont val="Calibri"/>
        <family val="2"/>
        <charset val="238"/>
      </rPr>
      <t>ø</t>
    </r>
    <r>
      <rPr>
        <sz val="10"/>
        <color theme="1"/>
        <rFont val="Arial"/>
        <family val="2"/>
        <charset val="238"/>
      </rPr>
      <t>100 mm (podstropno - bešumne)</t>
    </r>
  </si>
  <si>
    <r>
      <t xml:space="preserve">PVC </t>
    </r>
    <r>
      <rPr>
        <sz val="10"/>
        <color theme="1"/>
        <rFont val="Calibri"/>
        <family val="2"/>
        <charset val="238"/>
      </rPr>
      <t>ø</t>
    </r>
    <r>
      <rPr>
        <sz val="10"/>
        <color theme="1"/>
        <rFont val="Arial"/>
        <family val="2"/>
        <charset val="238"/>
      </rPr>
      <t>110 mm</t>
    </r>
  </si>
  <si>
    <r>
      <t xml:space="preserve">PVC </t>
    </r>
    <r>
      <rPr>
        <sz val="10"/>
        <color theme="1"/>
        <rFont val="Calibri"/>
        <family val="2"/>
        <charset val="238"/>
      </rPr>
      <t>ø</t>
    </r>
    <r>
      <rPr>
        <sz val="10"/>
        <color theme="1"/>
        <rFont val="Arial"/>
        <family val="2"/>
        <charset val="238"/>
      </rPr>
      <t>75 mm</t>
    </r>
  </si>
  <si>
    <r>
      <t xml:space="preserve">PVC </t>
    </r>
    <r>
      <rPr>
        <sz val="10"/>
        <color theme="1"/>
        <rFont val="Calibri"/>
        <family val="2"/>
        <charset val="238"/>
      </rPr>
      <t>ø</t>
    </r>
    <r>
      <rPr>
        <sz val="10"/>
        <color theme="1"/>
        <rFont val="Arial"/>
        <family val="2"/>
        <charset val="238"/>
      </rPr>
      <t>50 mm</t>
    </r>
  </si>
  <si>
    <r>
      <t xml:space="preserve">PVC </t>
    </r>
    <r>
      <rPr>
        <sz val="10"/>
        <color theme="1"/>
        <rFont val="Calibri"/>
        <family val="2"/>
        <charset val="238"/>
      </rPr>
      <t>ø</t>
    </r>
    <r>
      <rPr>
        <sz val="10"/>
        <color theme="1"/>
        <rFont val="Arial"/>
        <family val="2"/>
        <charset val="238"/>
      </rPr>
      <t>80 mm - vertikala</t>
    </r>
  </si>
  <si>
    <t>UKLANJANJE STABALA I RUŠENJA</t>
  </si>
  <si>
    <t>UKLANJANJE STABALA I RUŠENJA - UKUPNO</t>
  </si>
  <si>
    <t>TESARSKI I KROVOPOKRIVAČKI RADOVI</t>
  </si>
  <si>
    <t>Isto kao st. 1.1 samo horizontalni vod po fasadi.</t>
  </si>
  <si>
    <t>Isto kao st. 1.1. samo horizontalni oluci kružnog presjeka za odvodnu vode s krova.</t>
  </si>
  <si>
    <t>Sve pričvrstiti odgovarajućim pocinčanim kukama debljine 3,0 mm pričvršćenim za drvenu konstrukciju. Razmak kuka 50-80 cm.</t>
  </si>
  <si>
    <t>Isto kao st. 2.1 samo kosa ograda na vanjskom stubištu.</t>
  </si>
  <si>
    <t>Isto kao st. 2.2. samo ispod okna za automatsku pumpu debljine 10-15 cm.</t>
  </si>
  <si>
    <t>Isto kao st. 2.4. samo horizontalni serklaži iznad svih nosivih zidova.</t>
  </si>
  <si>
    <t>Isto kao st. 2.10. samo nadstrešnica nad ulazom u spremište.</t>
  </si>
  <si>
    <t>Isto kao st. 2.10. samo iznad okna automatske pumpe.</t>
  </si>
  <si>
    <t>2.14.</t>
  </si>
  <si>
    <t>2.15.</t>
  </si>
  <si>
    <t>Dobava, izrada i postavljanje protuprovalnih ulaznih vrata s jednim zaokretnim krilom.</t>
  </si>
  <si>
    <t>dimenzija 100/200</t>
  </si>
  <si>
    <t>dimenzija 80/160</t>
  </si>
  <si>
    <t>Dobava, izrada i postavljanje balkonskih vrata.</t>
  </si>
  <si>
    <t>dvokrilna - dimenzije 140/200</t>
  </si>
  <si>
    <t>Isto kao st. 3.2. samo prozori.</t>
  </si>
  <si>
    <t>dimenzije 80/120</t>
  </si>
  <si>
    <t>dimenzije 80/100</t>
  </si>
  <si>
    <t>Na prozore ugraditi grilje.</t>
  </si>
  <si>
    <t>Na vrata ugraditi grilje</t>
  </si>
  <si>
    <t>jednokrilna s vanjskom poluolivom i bravom - dimenzije 80/200</t>
  </si>
  <si>
    <t>Jednokrilna puna vrata.</t>
  </si>
  <si>
    <t>"Harmonika" vrata</t>
  </si>
  <si>
    <t>U cijenu uračunati sav rad i materijal.</t>
  </si>
  <si>
    <t>Dobava materijala i izrada spuštenog stropa na kosi podgled krovišta.</t>
  </si>
  <si>
    <t>Radove izvesti u svemu prema uputama proizvođača u slojevima kako slijedi:</t>
  </si>
  <si>
    <t>Dobava materijala i zatvaranje horizontalne kanalizacijske cijevi ispod pristupnog mosta.</t>
  </si>
  <si>
    <t>Profil kanala 30x40 cm.</t>
  </si>
  <si>
    <t>Kanal termoizolirati.</t>
  </si>
  <si>
    <t>gazišta i podest</t>
  </si>
  <si>
    <t>čela</t>
  </si>
  <si>
    <t>sanitarni čvor (do vrha)</t>
  </si>
  <si>
    <t>Isto kao st. 5.3. samo na terasi.</t>
  </si>
  <si>
    <t>Isto kao st. 5.3. samo na pristupnom mostu.</t>
  </si>
  <si>
    <t>Dobava materijala i izrada fasadnog sokla visine 10 cm, debljine 2,0 cm - štokani.</t>
  </si>
  <si>
    <t>PVC ø50 mm</t>
  </si>
  <si>
    <t>PVC ø75 mm</t>
  </si>
  <si>
    <t>Isto kao st. 3.5. samo hidroizolacija terase, vanjskog stubišta, pristupnog mosta i ploče iznad okna automatske pumpe.</t>
  </si>
  <si>
    <t>Postava cijevi u zidovima i slojevima podova od uzvodnica do uljevno-izljevnog mjesta.</t>
  </si>
  <si>
    <t>Isto kao st. 6.6. samo pragovi na ulaznim vratima i balkonskim stijenama</t>
  </si>
  <si>
    <t>Isto kao st. 6.7. samo poklopnica na stepenici s ceste na pristupni most.</t>
  </si>
  <si>
    <t>INSTALACIJA DOVODA</t>
  </si>
  <si>
    <t>Ploču rušiti na svaku stranu 100 cm šire od gabarita temeljne ploče kuće, 50 cm šire od oborinskog okna i upojnog bunara, odnosno do postojećeg potpornog zida ceste.</t>
  </si>
  <si>
    <t>Razvod</t>
  </si>
  <si>
    <t>Ugradnja ventila na glavnom dovodu, prije kuhinje i prije sanitarnog čvora.</t>
  </si>
  <si>
    <t>Dobava materijala te ugradnja PVC ventilacijske cijevi za napu presjeka 110 mm komplet sa svim elementima prema proizvođaču.</t>
  </si>
  <si>
    <t>Nabava opreme sanitarija po izboru investitora i ugradnja.</t>
  </si>
  <si>
    <t>Nabava i ugradnja električnog bojlera kapaciteta 80l.</t>
  </si>
  <si>
    <t>1.8.</t>
  </si>
  <si>
    <t>vanjski umivaonik</t>
  </si>
  <si>
    <t>Obračun po m2 kose površine.</t>
  </si>
  <si>
    <t>Dobava materijala, izrada oplate, armiranje i betoniranje dimnjačke kape betonom C25/30 u glatkoj oplati.</t>
  </si>
  <si>
    <t>2.16.</t>
  </si>
  <si>
    <t>podrožnica 18/22</t>
  </si>
  <si>
    <t>rogovi 12/14</t>
  </si>
  <si>
    <t>4.7.</t>
  </si>
  <si>
    <t>Isto kao st. 1.1. samo opšavni lim dimnjaka te limovi na spoju zid-krov.</t>
  </si>
  <si>
    <t>Dobava i postava protukliznih keramičkih pločica na vanjskom stubištu.</t>
  </si>
  <si>
    <t>U cijenu uračunati završnu rešetku.</t>
  </si>
  <si>
    <t>Isto kao st. 4.4. samo na nadstrešnici iznad ulaza u spremište:</t>
  </si>
  <si>
    <t>- letve 5/3 cm</t>
  </si>
  <si>
    <t>Isto kao st. 4.1. samo konstrukcija nadstrešnice iznad ulaza u spremište:</t>
  </si>
  <si>
    <t>podrožnica 12/10</t>
  </si>
  <si>
    <t>rogovi 10/10</t>
  </si>
  <si>
    <t>4.8.</t>
  </si>
  <si>
    <t>- drvena oplata OSB ploče d = 2,5 cm
- kontra letve 5/5
- paropropusna vodonepropusna folija
- letve 5/3 cm</t>
  </si>
  <si>
    <t>U CIJENU URAČUNATI TRANSPORT I DEPONIRANJE SVEG MATERIJALA NA DEPONIJU UDALJENU DO 25 KM.</t>
  </si>
  <si>
    <t>Rezanje i uklanjanje asfaltne površine ceste prije iskopa za reviziono okno, vodomjerno okno te kanale za polaganje vodovodne (širine 30 cm) i kanalizacijske (širine 50 cm) cijevi.</t>
  </si>
  <si>
    <t>Izvedba širokog iskopa te grubo planiranje na zadanu niveletu gornjih slojeva u kategoriji tla B i C.</t>
  </si>
  <si>
    <t>Dimenzije kanala 30x70 (vodovod) i 50x100 (kanalizacija) cm.</t>
  </si>
  <si>
    <t>Kaldrmu izvesti čistim kamenim materijalom granulacije 16-32 mm i sloju debljine 15 cm i nabiti do nosivosti od 40 MPa i sve poravnati s točnošću od +/- 3 cm.</t>
  </si>
  <si>
    <t>Armirati u skladu s projektom konstrukcije s odgovarajućim zaštitnim slojem - razred izloženosti konstrukcije je XS1..</t>
  </si>
  <si>
    <t>Izrada jednostrane glatke oplate, armiranje i betoniranje donje armirano betonske podloge (temeljna ploča) debljine 25 cm, betonom C20/25 uz obavezno dodavanje aditiva za vodonepropusnost - optrebno je postići vodonepropusnost VDP 2.</t>
  </si>
  <si>
    <t>Presjek ovisi o debljini zidova koji se sudaraju. Obavezno izvesti zupčasti spoj - vidi statiku. Betonirati betonom C25/30. Razred izloženosti konstrukcije XS1 , a vodonepropusnost VDP 2.</t>
  </si>
  <si>
    <t>Isto kao st. 2.10. samo pristupni most sa ceste, zajedno s temeljem na cesti. Razred izloženosti konstrukcije XS1, vodonepropusnost VDP 2.</t>
  </si>
  <si>
    <t>Dobava materijala, izrada oplate, armiranje i betoniranje vanjskog stubišta betonom C25/30 u glatkoj oplati složenog presjeka. Razred izloženosti XS1 i vodonepropusnost VDP 2.</t>
  </si>
  <si>
    <t>Uređenje betonskih ploha stropova na način da se plohe bruse uz eventualno potrebno fino ravnanje neravnina (npr. spoj strop-zid) te priprema ploha za kitanje i gletanje.</t>
  </si>
  <si>
    <t>Hidroizolaciju nanijeti na potpuno suhu i odmašćenu betonsku ili obrađenu ciglenu podlogu koju je potrebno premazati prajmerom  
Hidroizolaciju izvesti u svemu prema uputama i detaljima proizvođača.</t>
  </si>
  <si>
    <t>Vertikalnu hidroizolaciju izvesti od polimercementnih proizvoda, a izvesti će se izvana po cijeloj ukopanoj visini temeljne ploče, od podložne ploče u visini od 50 cm iznad kote poda prizemlja. Prije izrade hidroizolacije obavezno zid izravnati tankoslojnim mortom.</t>
  </si>
  <si>
    <t xml:space="preserve"> drvena oplata OSB ploče</t>
  </si>
  <si>
    <t>KAMENARSKI I KAMENOREZAČKI RADOVI</t>
  </si>
  <si>
    <t>Sve završno štokano. Vanjske klupčice obavezno izraditi s donjim i gornjim poprečnim okapom na obje strane.</t>
  </si>
  <si>
    <t>SOBOSLIKARSKI LIČILAČKI RADOVI</t>
  </si>
  <si>
    <t>SOBOSLIKARSKI I LIČILAČKI RADOVI UKLJUČUJU OBAVEZNE PREDRADNJE KAO ŠTO SU BRUŠENJE I ČIŠĆENJE TE OTPRAŠIVANJE OŽBUKANIH, BETONSKIH I DRVENIH POVRŠINA. PRIJE NANOŠENJA GLET MASE I BOJE ZIDOVE JE POTREBNO PODRAVNATI I PREKITATI.</t>
  </si>
  <si>
    <t>Dobava materijala te ličenje vidljivog podgleda drvenih greda krovišta vatrootpornom bojom za drvo EI-60.</t>
  </si>
  <si>
    <t>stropovi / grede</t>
  </si>
  <si>
    <t>SOBOSLIKARSKI I LIČILAČKI RADOVI</t>
  </si>
  <si>
    <t>Izvesti u slojevima kako slijedi:
- građevinsko ljepilo
- XPS-F d = 8 cm, dvije ruke tankoslojni mort s mrežicom deb. 6-8mm.</t>
  </si>
  <si>
    <t>Izrada završnog sloja dekorativnom silikatnom žbukom u boji po izboru investitora. Izvesti žbukom graniulacije 1,5mm, u sloju deb. min. 3,0 mm.</t>
  </si>
  <si>
    <t>predprostor</t>
  </si>
  <si>
    <t>Isto kao st. 3.1. samo pregradni zidovi debljine 10 cm pregradnom opekom Porotherm 10-19 ili jednakovrijedan ____________________.</t>
  </si>
  <si>
    <t>U cijenu uračunati priključke kao i otvore za ventiliranje te dimnjačke kape prema projektu.</t>
  </si>
  <si>
    <t>Vanjske klupčice izraditi od kamena "brački sivac" ili jednakovrijedan ____________________ debljine 5,0 cm s minimalnim prepustom preko gotove fasade od 4,0 cm. Širina klupčica je 27,0 cm.</t>
  </si>
  <si>
    <t>Unutarnje klupčice izraditi od kamena "brački sivac" ili jednakovrijedan ____________________ debljine 3,0 cm i širine 20,0 cm.</t>
  </si>
  <si>
    <t>Izraditi od kamena "brački sivac" ili jednakovrijedan ____________________ debljine 3,0 cm i širine 27,0 cm.</t>
  </si>
  <si>
    <t>Izraditi od kamena "brački sivac" ili jednakovrijedan ____________________ debljine 3,0 cm s minimalnim prepustom preko gotove fasade od 3,0 cm.
Širina klupčice je 33,0 cm.</t>
  </si>
  <si>
    <t>Rbr.</t>
  </si>
  <si>
    <t>Opis</t>
  </si>
  <si>
    <t>jmj.</t>
  </si>
  <si>
    <t>količina</t>
  </si>
  <si>
    <t>I.</t>
  </si>
  <si>
    <t>OPĆI PROJEKTNI UVJETI</t>
  </si>
  <si>
    <t>Dopuštena odstupanja tehničkih karakteristika ponuđenih proizvoda u odnosu na tehničke podatke u troškovniku iznose maksimalno 5%.</t>
  </si>
  <si>
    <t>II.</t>
  </si>
  <si>
    <t>ELEKTROINSTALACIJA</t>
  </si>
  <si>
    <t>Kod podžbuknog polaganja kabela stavkama je obuhvaćeno dubljenje žlijeba i otvora za razvodne kutije u zidu, zatvaranje otvora, proboj zidova i ostala građevinska pripomoć.</t>
  </si>
  <si>
    <t>Kod izvođenja el.instalacije u montažnim pregradnim zidovima i stropovima (gips, drvo,metal) instalaciju izvoditi obavezno u samogasivim savitljivim PVC instalacijskim cijevima, a koristiti posebne montažne i razvodne kutije za montažu u pregrade.</t>
  </si>
  <si>
    <t>III.</t>
  </si>
  <si>
    <t xml:space="preserve"> RAZVODNE PLOČE - RAZDJELNICI</t>
  </si>
  <si>
    <t>Svim stavkama razvodnih ploča - razdjelnika obuhvaćena je izrada izvedbenih shema razdjelnika, dimenzionih shema i mjernih skica s rasporedom opreme u razdjelniku i na vratima, montaža razdjelnika na mjesto ugradnje, spajanje svih kabela na stezaljke u razdjelniku, označavanje svih kabela trajno čitljivim natpisnim pločicama, uvodnice za ulaz kabela, stezaljke, sabirnice, oznake, natpisne pločice, unutarnje ožičenje razdjelnika, označavanje svih elemenata prema jednopolnoj shemi izvedenog stanja, izrada i postavljanje u razdjelnik jednopolne sheme izvedenog stanja, izjava o sukladnosti i ispitni protokol u skladu s propisima, oznaka sukladnosti, oznaka sustava zaštite</t>
  </si>
  <si>
    <t>IV.</t>
  </si>
  <si>
    <t xml:space="preserve"> INSTALACIJSKI MATERIJAL</t>
  </si>
  <si>
    <t>Instalacijski materijal mora biti modularnog tipa. Tip instalacijskog materijala i boju ukrasnih okvira mora prije narudžbe definirati i potvrditi arhitekt ili investitor.</t>
  </si>
  <si>
    <t>Obveza izvođača je izrada radioničke dokumentacije sa smještajem elemenata u instalacijske kutije.</t>
  </si>
  <si>
    <t>U stavkama predviđenim za instalacijski materijal predviđene su instalacijske i razvodne kutije za zid i gips pregradne zidove, oznake žila, vodova i kabela, te ostali nespecifirani sitni instalacijski materijal.</t>
  </si>
  <si>
    <t>Pribor mora biti istog tipa za sve vrste instalacija.</t>
  </si>
  <si>
    <t>U istu kutiju ne smiju se postavljati elementi instalacija jake i slabe struje.</t>
  </si>
  <si>
    <t>BR.</t>
  </si>
  <si>
    <t>PUNI OPIS</t>
  </si>
  <si>
    <t>KOLIČINA</t>
  </si>
  <si>
    <t>ENERGETSKI PRIKLJUČAK I GLAVNI RAZVOD</t>
  </si>
  <si>
    <t>komplet</t>
  </si>
  <si>
    <t>Dobava i montaža kućnog priključno mjernog ormarića oznake SKPMO.
Ormar je samostojeće izvedbe od PVC-a s vratima, tipskim temeljem i bravom HEP-a, izrađen u potpunosti prema tipizacijama HEP-a.
U ormar je ugrađena oprema za prihvat napojnog kabela i oprema
za ugradnju jednog jednofaznog brojila, komplet s ugradnjom i ožičenjem.</t>
  </si>
  <si>
    <t>Glavna razvodna ploča oznake GRP.
Ploča je ugradne modularne izvedbe za 54 modula izrađena od PVC-a s vratima. U ploču su ugrađeni slijedeći elementi:</t>
  </si>
  <si>
    <r>
      <t xml:space="preserve">* limitator 1x32A - ugrađuje i spaja HEP       
* rastavna sklopka 63A, 2p opremljena okidačem za daljinski isklop - </t>
    </r>
    <r>
      <rPr>
        <b/>
        <sz val="10"/>
        <rFont val="Arial Narrow"/>
        <family val="2"/>
      </rPr>
      <t>kom 1</t>
    </r>
    <r>
      <rPr>
        <sz val="10"/>
        <rFont val="Arial Narrow"/>
        <family val="2"/>
        <charset val="238"/>
      </rPr>
      <t xml:space="preserve">
* prenaponska zaštita klase 20kA, 1p - </t>
    </r>
    <r>
      <rPr>
        <b/>
        <sz val="10"/>
        <rFont val="Arial Narrow"/>
        <family val="2"/>
      </rPr>
      <t>kom 2</t>
    </r>
    <r>
      <rPr>
        <sz val="10"/>
        <rFont val="Arial Narrow"/>
        <family val="2"/>
        <charset val="238"/>
      </rPr>
      <t xml:space="preserve">
* automatski prekidač C20A, 1p, 10kA - </t>
    </r>
    <r>
      <rPr>
        <b/>
        <sz val="10"/>
        <rFont val="Arial Narrow"/>
        <family val="2"/>
      </rPr>
      <t>kom 2</t>
    </r>
    <r>
      <rPr>
        <sz val="10"/>
        <rFont val="Arial Narrow"/>
        <family val="2"/>
        <charset val="238"/>
      </rPr>
      <t xml:space="preserve">
* RCD 40A / 30mA, 2p - </t>
    </r>
    <r>
      <rPr>
        <b/>
        <sz val="10"/>
        <rFont val="Arial Narrow"/>
        <family val="2"/>
      </rPr>
      <t>kom 3</t>
    </r>
    <r>
      <rPr>
        <sz val="10"/>
        <rFont val="Arial Narrow"/>
        <family val="2"/>
        <charset val="238"/>
      </rPr>
      <t xml:space="preserve">
* automatski prekidač B20A, 1p- </t>
    </r>
    <r>
      <rPr>
        <b/>
        <sz val="10"/>
        <rFont val="Arial Narrow"/>
        <family val="2"/>
      </rPr>
      <t>kom 1</t>
    </r>
    <r>
      <rPr>
        <sz val="10"/>
        <rFont val="Arial Narrow"/>
        <family val="2"/>
        <charset val="238"/>
      </rPr>
      <t xml:space="preserve">
* automatski prekidač C16A, 1p- </t>
    </r>
    <r>
      <rPr>
        <b/>
        <sz val="10"/>
        <rFont val="Arial Narrow"/>
        <family val="2"/>
      </rPr>
      <t xml:space="preserve">kom 2                                                          </t>
    </r>
    <r>
      <rPr>
        <sz val="10"/>
        <rFont val="Arial Narrow"/>
        <family val="2"/>
      </rPr>
      <t xml:space="preserve">* automatski prekidač B16A, 1p- </t>
    </r>
    <r>
      <rPr>
        <b/>
        <sz val="10"/>
        <rFont val="Arial Narrow"/>
        <family val="2"/>
      </rPr>
      <t>kom 12</t>
    </r>
    <r>
      <rPr>
        <sz val="10"/>
        <rFont val="Arial Narrow"/>
        <family val="2"/>
      </rPr>
      <t xml:space="preserve">                                                           * automatski prekidač B10A, 1p- </t>
    </r>
    <r>
      <rPr>
        <b/>
        <sz val="10"/>
        <rFont val="Arial Narrow"/>
        <family val="2"/>
      </rPr>
      <t>kom 6</t>
    </r>
    <r>
      <rPr>
        <sz val="10"/>
        <rFont val="Arial Narrow"/>
        <family val="2"/>
      </rPr>
      <t xml:space="preserve">                                                           * automatski prekidač B6A, 1p- </t>
    </r>
    <r>
      <rPr>
        <b/>
        <sz val="10"/>
        <rFont val="Arial Narrow"/>
        <family val="2"/>
      </rPr>
      <t xml:space="preserve">kom 1                                                            </t>
    </r>
    <r>
      <rPr>
        <sz val="10"/>
        <rFont val="Arial Narrow"/>
        <family val="2"/>
      </rPr>
      <t xml:space="preserve">* sabirnice, stezaljke, natpisne pločice i ožičenje    </t>
    </r>
  </si>
  <si>
    <t>Glavni vod položen u kabelskom kanalu u PVC korugiranim instalacijskim cijevima promjera 110mm crvene boje. U cijenu voda uključene instalacijske cijevi.</t>
  </si>
  <si>
    <t>FG16OR 5x10 / PSC110   - GRP</t>
  </si>
  <si>
    <t>Tipkalo za isključenje napajanja u slučaju požara.</t>
  </si>
  <si>
    <t xml:space="preserve">Vod NYM 3x1,5 za tipkalo za isključenje napajanja položen podžbukno i u podu u PVC instalacijskim cijevima. U cijenu voda uključena je PVC instalacijska cijev.      </t>
  </si>
  <si>
    <t>m</t>
  </si>
  <si>
    <t>UKUPNO ENERGETSKI PRIKLJUČAK I GLAVNI RAZVOD</t>
  </si>
  <si>
    <t>ELEKTROINSTALACIJA SNAGE I PRIKLJUČNICA</t>
  </si>
  <si>
    <t xml:space="preserve">Instalacijski materijal modularne izvedbe, komplet s okvirima, nosačima i instalacijskim kutijama za podžbuknu montažu.     
Bijeli element, okvir PVC bijeli.  </t>
  </si>
  <si>
    <t>Trostruka priključnica 16A, 230V.</t>
  </si>
  <si>
    <t>Dvostruka priključnica 16A, 230V.</t>
  </si>
  <si>
    <t>Priključnica 16A, 230V.</t>
  </si>
  <si>
    <t>Priključnica 16A, 230V IP55.</t>
  </si>
  <si>
    <t>Kupaonski komplet s 3 prekidača 16A s indikatorom.</t>
  </si>
  <si>
    <t>Kutija za stalni priključak potrošača.</t>
  </si>
  <si>
    <t>Vodovi za napajanje snage i priključnica položeni podžbukno i u podu u PVC instalacijskim cijevima. U cijenu kabela uključene PVC instalacijske cijevi.</t>
  </si>
  <si>
    <t>NYM 3x4</t>
  </si>
  <si>
    <t>NYM 3x2,5</t>
  </si>
  <si>
    <t>NYM 3x1,5</t>
  </si>
  <si>
    <t>FG16OR 3x2,5</t>
  </si>
  <si>
    <t xml:space="preserve">Dobava, montaža na zid i spajanje komplet ormarića za glavno izjednačenje potencijala dim  300 x 250 x 150mm,plastificirani,sa bravom i ključem, bakrenom sabirnicom 30x5 mm.Ostali spojni materijal i pribor. </t>
  </si>
  <si>
    <t xml:space="preserve">Bakreno uže 50mm za spajanje glavne sabirnice s uzemljivačem.  </t>
  </si>
  <si>
    <t>Vod P/F-Y 16 za IPMM položen podžbukno i u podu u PVC instalacijskim cijevima. U cijenu voda uključena PVC instalacijska cijev.</t>
  </si>
  <si>
    <t xml:space="preserve">Izvedba povezivanja metalnih masa vodičem P/F-Y 6 duljine 2-3m.     
U cijenu je uključen vodič, spajanje na oba kraja, stopica i sitni materijal. </t>
  </si>
  <si>
    <t>UKUPNO ELEKTROINSTALACIJA SNAGE I PRIKLJUČNICA</t>
  </si>
  <si>
    <t>ELEKTROINSTALACIJA RASVJETE</t>
  </si>
  <si>
    <t>Isklopni prekidač.</t>
  </si>
  <si>
    <t>Serijski prekidač.</t>
  </si>
  <si>
    <t>Vodovi za napajanje rasvjete položeni podžbukno i u podu u PVC instalacijskim cijevima. U cijenu kabela uključene PVC instalacijske cijevi.</t>
  </si>
  <si>
    <t>UKUPNO ELEKTROINSTALACIJA RASVJETE</t>
  </si>
  <si>
    <t>ELEKTRONIČKA KOMUNIKACIJSKA MREŽA</t>
  </si>
  <si>
    <t>Priključni TK FTTH ormarić ugradne izvedbe od inoxa.
U ormarić je ugrađena 1 letvica 10x2 krone, prenaponska zaštita, pribor za spajanje svjetlovodnih kabela.</t>
  </si>
  <si>
    <t>Instalacijski materijal modularne izvedbe, komplet s okvirima, nosačima i instalacijskim kutijama za podžbuknu montažu.     
Bijeli element, okvir PVC bijeli</t>
  </si>
  <si>
    <t xml:space="preserve">Priključnica s priključkom 1xUTP RJ45 Cat6 neoklopljena. </t>
  </si>
  <si>
    <t xml:space="preserve">Priključnica s priključkom 2xUTP RJ45 Cat6 neoklopljena. </t>
  </si>
  <si>
    <t>Dobava i polaganje 4 paričnog U/UTP kabela 4x2xAWG 23/1, Cat.6.
s označavanjem na oba kraja naljepnicama otpornim na vlagu i prljavštinu,
s tiskanim ispisom oznaka.
Kabel se polaže podžbukno i u podu u PSC cijevima. U cijenu kabela uključene sve potrebne PVC instalacijske cijevi.</t>
  </si>
  <si>
    <t>Dobava i polaganje univerzalnog optičkog instalacijskog kabela "single mode" s 4 niti OS1 9/125 , s označavanjem na oba kraja naljepnicama otpornim na vlagu i prljavštinu, s tiskanim ispisom oznaka. Kabel se polaže podžbukno i u podu u PSC cijevima. U cijenu kabela uključena je PSC cijev.</t>
  </si>
  <si>
    <t>UKUPNO ELEKTRONIČKA KOMUNIKACIJSKA MREŽA</t>
  </si>
  <si>
    <t>ANTENSKI SUSTAV</t>
  </si>
  <si>
    <t>Logaritamska antena za prijem zemaljskih TV programa, komplet s antenskim nosačem i pričvršćenjem.</t>
  </si>
  <si>
    <t>Antenska priključnica</t>
  </si>
  <si>
    <t>Dobava i polaganje koaksijalnog kabela 75 Ohma.
Kabel se polaže podžbukno i u podu u PSC cijevima. U cijenu kabela uključene sve potrebne PVC instalacijske cijevi.</t>
  </si>
  <si>
    <t>UKUPNO ANTENSKI SUSTAV</t>
  </si>
  <si>
    <t>SUSTAV ZAŠTITE OD MUNJE</t>
  </si>
  <si>
    <t>Okrugli profil od nehrđajućeg čelika promjera 8mm položen po krovu
na nosačima žice za ravni krov razmaku 1m.
U cijeni profila uključeni su i nosači za primorsku kanalicu.</t>
  </si>
  <si>
    <t>Okrugli profil od nehrđajućeg čelika promjera 8mm položen u zidu od krova do mjernog spoja.</t>
  </si>
  <si>
    <t>Spoj okruglog profila i kišnog oluka izveden odgovarajućom spojnicom.</t>
  </si>
  <si>
    <t>Spoj žice na žicu na krovu izveden odgovarajućom spojnicom.</t>
  </si>
  <si>
    <t>Ugradni ormarić ili uzemni zdenac za mjerni spoj, komplet sa spojnicom.</t>
  </si>
  <si>
    <t>Traka od nehrđajućeg čelika 30x3,5mm položena u zidu od mjernog spoja do uzemljivača.</t>
  </si>
  <si>
    <t>Traka 30x3,5mm od nehrđajućeg čelika položena u temeljima.</t>
  </si>
  <si>
    <t>Spoj trake na traku u temelju izveden odgovarajućom spojnicom.</t>
  </si>
  <si>
    <t>UKUPNO SUSTAV ZAŠTITE OD MUNJE</t>
  </si>
  <si>
    <t>GRAĐEVINSKI RADOVI UZ ELEKTROINSTALACIJE</t>
  </si>
  <si>
    <t>NISKONAPONSKI PRIKLJUČAK</t>
  </si>
  <si>
    <t>Iskop i zatrpavanje (sitnim materijalom iz iskopa) kanala 40x80 cm u podu
(bez obzira na kategoriju tla), utovar i odvoz viška krupnog materijala s nabijenjem kanala u slojevima i izradom pješčane posteljice (0-4 mm) u dva sloja po 10cm.</t>
  </si>
  <si>
    <t>Dobava i polaganje drobljenog pijeska 0-4mm.
Pijesak se polaže u iskopani kanal u sloju 2x10cm.</t>
  </si>
  <si>
    <t>m³</t>
  </si>
  <si>
    <t>Dobava i polaganje mršavog betona za zaštitu cijevi.
Beton se polaže u sloju 20cm iznad cijevi.</t>
  </si>
  <si>
    <t>7.4.</t>
  </si>
  <si>
    <t>Dobava i polaganje dvoslojnih rebrastih PVC instalacijskih cijevi
promjera 110mm crvene boje, komplet s tipskim spojnicama,
odstojnim držačima i svim potrebnim priborom.</t>
  </si>
  <si>
    <t>7.5.</t>
  </si>
  <si>
    <t>Dobava i polaganje trake za upozorenje "NN kabeli" crvene boje.</t>
  </si>
  <si>
    <t>PRIKLJUČAK NA EKI</t>
  </si>
  <si>
    <t>7.6.</t>
  </si>
  <si>
    <t>7.7.</t>
  </si>
  <si>
    <t>7.8.</t>
  </si>
  <si>
    <t>7.9.</t>
  </si>
  <si>
    <t>Dobava i postavljanje na trasu betonskog zdenca dimenzija 60x90x90cm
s čeličnim poklopcem - oznaka TK, nosivost 125kN.</t>
  </si>
  <si>
    <t>7.10.</t>
  </si>
  <si>
    <t>Dobava i polaganje PEHD instalacijskih cijevi promjera 50mm,
komplet s tipskim spojnicama, odstojnim držačima i svim potrebnim priborom.</t>
  </si>
  <si>
    <t>7.11.</t>
  </si>
  <si>
    <t>Dobava i polaganje trake za upozorenje "TK kanalizacija" žute boje.</t>
  </si>
  <si>
    <t>UKUPNO GRAĐEVINSKI RADOVI UZ ELEKTROINSTALACIJE</t>
  </si>
  <si>
    <t>DOKUMENTACIJA</t>
  </si>
  <si>
    <t>Ispitivanje komunikacijskih instalacija.     
Izdavanje potvrdbene dokumentacije o izvršenim mjerenjima.</t>
  </si>
  <si>
    <t>Ispitivanje sustava zaštite od munje u skladu s Tehničkim propisom     
 za sustava zaštite od djelovanja munje na građevinama.     
 Izdavanje potvrdbene dokumentacije o izvršenim mjerenjima.</t>
  </si>
  <si>
    <t>Izrada dokumentacije izvedenog stanja.
Postavljanje jednopolnih shema izvedenog stanja u razdjelnike.
Dokumentacija se predaje u 3 tiskana primjerka i u elektronskom obliku.</t>
  </si>
  <si>
    <t>UKUPNO DOKUMENTACIJA</t>
  </si>
  <si>
    <t>REKAPITULACIJA</t>
  </si>
  <si>
    <t xml:space="preserve"> DOKUMENTACIJA</t>
  </si>
  <si>
    <t>UKUPNO ELEKTROTEHNIČKI RADOVI</t>
  </si>
  <si>
    <t>Dobava, montaža i spajanje LED trake snage 10W/m u aluminijskom profilu s opalnim difuzorom, komplet s napajačem 230/24V, dužina profila i trake 500cm.
Dozvoljena odstupanja ponuđenog proizvoda +-5%.</t>
  </si>
  <si>
    <t>D / ELEKTROINSTALATERSKI RADOVI</t>
  </si>
  <si>
    <t>D/</t>
  </si>
  <si>
    <t>A + B + C +D</t>
  </si>
  <si>
    <t>ELEKTROINSTALACIJE</t>
  </si>
  <si>
    <t>TROŠKOVNIK RADOVA - RIBARSKA KUĆICA SELCE</t>
  </si>
  <si>
    <t xml:space="preserve"> TROŠKOVNIK</t>
  </si>
  <si>
    <t>količina okvirna</t>
  </si>
  <si>
    <t>U CIJENU ZEMLJANIH RADOVA POTREBNO JE URAČUNATI UTOVAR I ODVOZ MATERIJALA NA DEPONIJU, TROŠKOVE DEPONIRANJA I POTREBNE DOKUMENTACIJE.
OBRAČUN PO M3 ISKOPANOG MATERIJALA U ZBIJENOM STANJU.</t>
  </si>
  <si>
    <t>U CIJENU URAČUNATI TROŠKOVE UZIMANJA UZORAKA TE ISPITIVANJE ČVRSTOĆE BETONA U SKLADU SA ZAKONOM O GRADNJI I TEHNIČKIM PRAVILNIKOM ZA BETONSKE KONSTRUKCIJE ODNOSNO U SKLADU SA PROJEKTOM PROPISANIM NAČINOM ISPITIVANJA KVALITETE BETONA.</t>
  </si>
  <si>
    <t>Zidanje nosivih zidova debljine 20 cm blok opekom, a u svemu prema priloženoj dokumentaciji.</t>
  </si>
  <si>
    <t>Nadvoje izvesti prednapetim opečnim nadvojima.</t>
  </si>
  <si>
    <t>Žbukanje izvesti gotovom žbukom.</t>
  </si>
  <si>
    <t>Horizontalnu hidroizolaciju izvesti u cijelosti između podložne i temeljne ploče varenom bitumenskom ljepenkom V4 u dva sloja te na temeljnoj ploči u jednom sloju.</t>
  </si>
  <si>
    <t>Ispod svih novih vanjskih betonskih nosivih zidova postaviti bubreću hidroizolacijsku traku.</t>
  </si>
  <si>
    <t>horizontalna hidroizolacija "bitumenski temeljni premaz" + varena ljepenka V4 u dva sloja između podložne i temeljne ploče</t>
  </si>
  <si>
    <t>horizontalna hidroizolacija "bitumenski temeljni premaz" + varena ljepenka V4 u jednom sloju na temeljnoj ploči</t>
  </si>
  <si>
    <t>vertikalna hidroizolacija - polimercementna s odgovarajućim prajmerom.</t>
  </si>
  <si>
    <t>bubreća hidroizolacijska traka</t>
  </si>
  <si>
    <t>Hidroizolaciju izvesti dvokomponentnim elastičnim hidroizolacijskim mortom uz prethodnu pripremu zidova i podova prema tehničkom uputstvu.</t>
  </si>
  <si>
    <t>Na spojevima podova i zidova izvesti holker u visini od 30 cm od visine poda  uz obaveznu ugradnju dilatacijske vodonepropusne trake.</t>
  </si>
  <si>
    <t>Dobava materijala te zidanje dimnjaka tipa kao Schiedel UNI plus 25 ili jednakovrijedan ____________________ komplet s plaštom te svim elementima prema proizvođaču.</t>
  </si>
  <si>
    <r>
      <t xml:space="preserve">OSB ploče deb. 25mm, Letve 5x5 cm s ugrađenom termoizolacijom - filc od mineralne vune debljine 5,0 cm, paropropusna vodonepropusna folija, letve 5x3 za ugradnju pokrova - Mediteran crijep - </t>
    </r>
    <r>
      <rPr>
        <b/>
        <sz val="10"/>
        <color theme="1"/>
        <rFont val="Arial"/>
        <family val="2"/>
      </rPr>
      <t>vidi nacrt.</t>
    </r>
  </si>
  <si>
    <t>Dobava materijala i pokrivanje krovišta kuće i nadstrešnice crijepom velikog formata kao Tondach Venera ili jednakovrijedan ____________________.</t>
  </si>
  <si>
    <t>Dobava materijala i izrada toplinske fasade na vanjskim nosivim zidovima d = 8 cm. Prije nanošenja tankoslojnog cementnog morta po potrebi treba fasadnu oblogu brusiti - rapati.</t>
  </si>
  <si>
    <t>Sve plohe će se ožbukati gotovom cementnom žbukom u sloju debljine 1,5 cm.</t>
  </si>
  <si>
    <r>
      <t>Izrada upojnog bunara kapaciteta 10 m</t>
    </r>
    <r>
      <rPr>
        <vertAlign val="superscript"/>
        <sz val="10"/>
        <color theme="1"/>
        <rFont val="Arial"/>
        <family val="2"/>
      </rPr>
      <t>3</t>
    </r>
    <r>
      <rPr>
        <sz val="10"/>
        <color theme="1"/>
        <rFont val="Arial"/>
        <family val="2"/>
        <charset val="238"/>
      </rPr>
      <t>, dubine minimalno 2 m u vodopropusnom tlu, a koja uključuje sljedeću vrstu radova:</t>
    </r>
  </si>
  <si>
    <t>Dobava materijala i izrada oborinskog okna kanlizacije uključujući i ugradbu uljnog poklopca nosivosti 5,0 t (ispuna okvira poklopca prema okolišu).</t>
  </si>
  <si>
    <t>Dobava materijala i izrada revizionog okna kanlizacije uključujući i ugradbu uljnog poklopca nosivosti 5,0 t (ispuna okvira poklopca prema okolišu).</t>
  </si>
  <si>
    <t>Dobava materijala te izrada okna vodomjera uključujući i ugradnju ljevano-željeznog poklopca nosivosti 15 t.</t>
  </si>
  <si>
    <t>Alu-pex, PN 16 DN 32</t>
  </si>
  <si>
    <t>Dobava i ugradnja vertikalnih oluka kružnog presjeka izrađenih od obojenog - plastificiranog pocinčanog čeličnog lima debljine 0,5 mm.</t>
  </si>
  <si>
    <t>Dobava i ugradnja ograde na pristupnom mostu visine 115 cm. Izvesti će se od crne bravarije sve vruće cinčano i završno plastificirano u antracit tonu. Nosivi okvir i stupovi će se izvesti od kvadratne cijevi 40x40x4, a horizontalna prečka ispod rukohvata od čelične cijevi 30x20x3 mm. Ispuna će se izvesti od punog profila 10mm na osnom razmaku od 14 cm.</t>
  </si>
  <si>
    <t>Dobava i ugradnja jednokrilnih vrata na ulazu na terasu od inoxa AISI 316 dimenzija 90/210 cm.</t>
  </si>
  <si>
    <t>Dobava i ugradnja vratašca okna automatske pumpe od inoxa AISI 316 dimenzija 60/80 cm.</t>
  </si>
  <si>
    <t>OBAVEZNO UZETI TOČNE MJERE POJEDINIH ELEMENATA NA LICU MJESTA.</t>
  </si>
  <si>
    <t>KOMPLETNA VANJSKA STOLARIJA ĆE SE OSTAKLITI TROSLOJNIM IZO STAKLOM U SVEMU PREMA PROJKETU TOPLINSKE ZAŠTITE A OVISNO I O STATICI STAKLA. OSTAKLJENJE 6 Low-E / 12 / 6 / 14 / 6 Low-E + argon.
ZAŠTITA OD INSOLACIJE IZVESTI PVC GRILJAMA U BOJI STOLARIJE. GRILJE MORAJU BITI TERMOIZOLIRANE I ZADOVOLJITI MINIMALNO KOEFICIJENTE NIŽE NAVEDENE.
U CIJENU UKLJUČITI KOMPLETAN OKOV, POLUOLIVE, BRAVE, KLJUČEVE I UGRADNJU.</t>
  </si>
  <si>
    <t>- toplinska izolacija (filc od mineralne vune d = 14 cm)
- aluminizirana polietilenska parna brana
- podgled (GK ploče 15 mm - vatrotporne     EI 60)</t>
  </si>
  <si>
    <t>- toplinska izolacija (filc od mineralne vune)
- podgled  - vodootporna cementna ploča za vanjsku montažu - 2x12.5 mm, tip kao Knauf  Aquapanel ili jednakovrijedan _________________ .</t>
  </si>
  <si>
    <t>Dobava i postava podnih keramičkih pločica I. klase u unutarnjim prostorijama.</t>
  </si>
  <si>
    <t>NA SVE VANJSKE UGLOVE POSTAVITI ODGOVARAJUĆE KUTNE LETVICE.</t>
  </si>
  <si>
    <t>Dobava materijala, gletanje i bojanje zidova i stropova kuće bojama. Ton po izboru projektanta.</t>
  </si>
  <si>
    <t xml:space="preserve">Dobava i postavljanje automatske precrpne stanice koja se sastoji od sabirnog spremnika, crpke, nepovratnog ventila, senzora razine, upravljačkom jedinicom i priborom za spajanje.
Tip kao Grundfos Multilift MSS ili jednakovrijedan ___________________ . </t>
  </si>
  <si>
    <t>WC školjka s ugradbenim vodokotlićem</t>
  </si>
  <si>
    <t>kpl</t>
  </si>
  <si>
    <t>Koordinacija s nadležnim službama HEP-a, prijava instalacije,
ormarić za gradilišni priključak, ishodovanje dokumentacije za gradilišni priključak.Izrada gradilišnog priključka nije predmet nuđenja i ugovara se nakon dogovora s HEP-om o mjestu priključenja i načinu izvedbe priključka.</t>
  </si>
  <si>
    <r>
      <rPr>
        <b/>
        <sz val="10"/>
        <rFont val="Arial Narrow"/>
        <family val="2"/>
      </rPr>
      <t>S1</t>
    </r>
    <r>
      <rPr>
        <sz val="10"/>
        <rFont val="Arial Narrow"/>
        <family val="2"/>
      </rPr>
      <t xml:space="preserve">
Dobava, montaža i spajanje viseće dekorativne svjetiljke (starinski luster).
Izrađena od mesinga i bakra.                                                              Napajanje 230V.                                                                                         Izvor svjetlosti : LED žarulja E27 snage 15W tople boje 2700K.      Dimenzije: promjer "tanjura" 259mm, visina "tanjura" 80mm, ovjes dužine do 160cm, ukrasna rozeta od bakra promjera 90mm.
Dozvoljena odstupanja ponuđenog proizvoda +-5%.</t>
    </r>
  </si>
  <si>
    <r>
      <rPr>
        <b/>
        <sz val="10"/>
        <rFont val="Arial Narrow"/>
        <family val="2"/>
      </rPr>
      <t>S2</t>
    </r>
    <r>
      <rPr>
        <sz val="10"/>
        <rFont val="Arial Narrow"/>
        <family val="2"/>
      </rPr>
      <t xml:space="preserve">
Dobava, montaža i spajanje zidne dekorativne svjetiljke.
Izrađena od mesinga i bakra.                                                              Napajanje 230V.                                                                                         Izvor svjetlosti : LED žarulja E27 snage 15W tople boje 2700K.      Dimenzije: promjer "tanjura" 200mm, dužinas krakom 390mm, ukrasna rozeta od bakra promjera 100mm.
Dozvoljena odstupanja ponuđenog proizvoda +-5%.</t>
    </r>
  </si>
  <si>
    <r>
      <rPr>
        <b/>
        <sz val="10"/>
        <rFont val="Arial Narrow"/>
        <family val="2"/>
      </rPr>
      <t>S3</t>
    </r>
    <r>
      <rPr>
        <sz val="10"/>
        <rFont val="Arial Narrow"/>
        <family val="2"/>
      </rPr>
      <t xml:space="preserve">
Dobava, montaža i spajanje stropne svjetiljke.
Dimenzije: promjer 285mm, visina 103mm.
Izvor svjetlosti : LED modul snage 13W.
Korisni svjetlosni tok svjetiljke : 1500 lm
Temperatura boje svijetla : 3000K
Indeks odziva boje (CRI) : 80
Optika : opalni polikarbonatni difuzor
Stupanj IP zaštite : IP43
Vijek trajanja : 50.000 sati.
Dozvoljena odstupanja ponuđenog proizvoda +-5%.</t>
    </r>
  </si>
  <si>
    <r>
      <t xml:space="preserve">S4
</t>
    </r>
    <r>
      <rPr>
        <sz val="10"/>
        <rFont val="Arial Narrow"/>
        <family val="2"/>
      </rPr>
      <t>Dobava, montaža i spajanje stropne svjetiljke.
Dimenzije: 1277 x 101 x 84mm.
Izvor svjetlosti : LED modul snage 36W.
Korisni svjetlosni tok svjetiljke : 4483 lm
Temperatura boje svijetla : 4000K
Indeks odziva boje (CRI) : 80
Kućište izrađeno od polikarbonata
Optika : opalni polikarbonatni difuzor
Stupanj IP zaštite : IP66
Vijek trajanja : 50.000 sati.
Dozvoljena odstupanja ponuđenog proizvoda +-5%.</t>
    </r>
  </si>
  <si>
    <r>
      <t xml:space="preserve">S5
</t>
    </r>
    <r>
      <rPr>
        <sz val="10"/>
        <rFont val="Arial Narrow"/>
        <family val="2"/>
      </rPr>
      <t>Dobava, montaža i spajanje zidne svjetiljke za vanjsku montažu.
Oblik kvadra, dimenzija 220x115x100mm.
Izvor svjetlosti : LED modul snage 18W.
Korisni svjetlosni tok svjetiljke : 2x600lm.
Indeks odziva boje (CRI) : 80.
Kućište izrađeno od aluminija, završna boja antracit.
Optika : satinirano staklo, direktno indirektna raspodjela svjetlosti.
Stupanj IP zaštite : IP66, IK10.
Vijek trajanja : 50.000 sati.
Dozvoljena odstupanja ponuđenog proizvoda +-5%.</t>
    </r>
  </si>
  <si>
    <t>Dobava, montaža i spajanje svjetiljke sigurnosne rasvjete.
Za montažu na zid / strop
Dimenzije - 315x165x50mm.
Kućište Izrađeno od aluminija, polikarbonatni difuzor.
Izvor svjetlosti : LED modul snage 3x1W.
Autonomija 3 sata
Stupanj IP zaštite : IP40
Dozvoljena odstupanja ponuđenog proizvoda +-5%.</t>
  </si>
  <si>
    <t>Razdjelnik EKM.
Multimedijalni razvodni ormarić, 4 redni, za podžbuknu montažu, s upuštenom DIN šinom za montiranje patch modula, 12 patch modula, stezaljka za IPMM, perforirane montažne ploče za montiranje aktivnih i pasivnih elemenata, trostruka priključnica za napajanje aktivne opreme, perforirana vrata, prespojni kabeli i sva ostala potrebna oprema (u razdjelnik se montira oprema operatora).</t>
  </si>
  <si>
    <t>Ispitivanje električnih instalacija u skladu s Tehničkim propisom     
 za niskonaponske električne instalacije.     
 Izdavanje potvrdbene dokumentacije o izvršenim mjerenjima.</t>
  </si>
  <si>
    <t>Sve radove potrebno je izvesti u potpunosti prema projektu, troškovniku, svim važećim tehničkim propisima, normama, uputama proizvođača opreme i pravilima struke.</t>
  </si>
  <si>
    <t>U jedinične cijene svih stavki troškovnika, potrebno je obuhvatiti sve troškove (materijala, opreme, rada i dr.) za potpuno dovršenje stavke i puštanje u rad.</t>
  </si>
  <si>
    <t>sat</t>
  </si>
  <si>
    <t>2.17.</t>
  </si>
  <si>
    <t>2.18.</t>
  </si>
  <si>
    <t>Isto kao st. 2.15. samo izrada arm. bet. stupa profila 25x25 cm.</t>
  </si>
  <si>
    <t>Dobava materijala, izrada oplate, armiranje i betoniranje armiranobetonskoga zida debljine 25 cm betonom C25/30 u glatkoj oplati. Razred izloženosti XS1 i vodonepropusnost VDP 2.</t>
  </si>
  <si>
    <t>PDV 25%</t>
  </si>
  <si>
    <t>jedinična cijena (EUR)</t>
  </si>
  <si>
    <t>ukupno (EUR)</t>
  </si>
  <si>
    <t>JEDINIČNA CIJENA (EUR)</t>
  </si>
  <si>
    <t>UKUPNO (EUR)</t>
  </si>
  <si>
    <t>SVEUKUPNO (EUR)</t>
  </si>
  <si>
    <t>Prespojni tvornički konfekcionirani (Molded) S/FTP, Cat.6 kabel, 1m duljine,      
ISO/IEC 11801, Class E, ANSI7TIA7EIA 568B, ISO/IEC 61935-2  ili jednakovrijedan 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</si>
</sst>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quot;kn&quot;"/>
    <numFmt numFmtId="165" formatCode="_-* #,##0.00\ _k_n_-;\-* #,##0.00\ _k_n_-;_-* &quot;-&quot;??\ _k_n_-;_-@_-"/>
    <numFmt numFmtId="166" formatCode="#,##0.00_ ;\-#,##0.00\ "/>
  </numFmts>
  <fonts count="38">
    <font>
      <sz val="11"/>
      <color theme="1"/>
      <name val="Calibri"/>
      <family val="2"/>
      <charset val="238"/>
      <scheme val="minor"/>
    </font>
    <font>
      <sz val="10"/>
      <color theme="1"/>
      <name val="Arial"/>
      <family val="2"/>
      <charset val="238"/>
    </font>
    <font>
      <b/>
      <sz val="10"/>
      <color theme="1"/>
      <name val="Arial"/>
      <family val="2"/>
      <charset val="238"/>
    </font>
    <font>
      <b/>
      <sz val="14"/>
      <color theme="1"/>
      <name val="Arial"/>
      <family val="2"/>
      <charset val="238"/>
    </font>
    <font>
      <sz val="10"/>
      <color rgb="FFFF0000"/>
      <name val="Arial"/>
      <family val="2"/>
      <charset val="238"/>
    </font>
    <font>
      <vertAlign val="superscript"/>
      <sz val="10"/>
      <color theme="1"/>
      <name val="Arial"/>
      <family val="2"/>
      <charset val="238"/>
    </font>
    <font>
      <b/>
      <sz val="22"/>
      <color rgb="FF0000FF"/>
      <name val="Arial"/>
      <family val="2"/>
      <charset val="238"/>
    </font>
    <font>
      <b/>
      <sz val="16"/>
      <color theme="1"/>
      <name val="Arial"/>
      <family val="2"/>
      <charset val="238"/>
    </font>
    <font>
      <sz val="14"/>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sz val="10"/>
      <name val="Arial"/>
      <family val="2"/>
      <charset val="238"/>
    </font>
    <font>
      <b/>
      <vertAlign val="subscript"/>
      <sz val="10"/>
      <color theme="1"/>
      <name val="Arial"/>
      <family val="2"/>
      <charset val="238"/>
    </font>
    <font>
      <sz val="10"/>
      <color theme="1"/>
      <name val="Calibri"/>
      <family val="2"/>
      <charset val="238"/>
    </font>
    <font>
      <vertAlign val="superscript"/>
      <sz val="10"/>
      <color theme="1"/>
      <name val="Arial"/>
      <family val="2"/>
    </font>
    <font>
      <b/>
      <sz val="10"/>
      <color theme="1"/>
      <name val="Arial"/>
      <family val="2"/>
    </font>
    <font>
      <sz val="10"/>
      <name val="ISOCPEUR"/>
      <charset val="238"/>
    </font>
    <font>
      <b/>
      <sz val="10"/>
      <name val="Arial Narrow"/>
      <family val="2"/>
      <charset val="238"/>
    </font>
    <font>
      <b/>
      <sz val="9"/>
      <name val="Arial Narrow"/>
      <family val="2"/>
    </font>
    <font>
      <sz val="10"/>
      <color rgb="FFFF0000"/>
      <name val="Arial Narrow"/>
      <family val="2"/>
    </font>
    <font>
      <sz val="10"/>
      <name val="Arial Narrow"/>
      <family val="2"/>
      <charset val="238"/>
    </font>
    <font>
      <b/>
      <sz val="10"/>
      <name val="Arial Narrow"/>
      <family val="2"/>
    </font>
    <font>
      <sz val="10"/>
      <name val="Arial Narrow"/>
      <family val="2"/>
    </font>
    <font>
      <b/>
      <sz val="10"/>
      <color rgb="FFFF0000"/>
      <name val="Arial Narrow"/>
      <family val="2"/>
    </font>
    <font>
      <i/>
      <sz val="10"/>
      <name val="Arial Narrow"/>
      <family val="2"/>
      <charset val="238"/>
    </font>
    <font>
      <i/>
      <sz val="10"/>
      <name val="Arial Narrow"/>
      <family val="2"/>
    </font>
    <font>
      <b/>
      <i/>
      <sz val="10"/>
      <name val="Arial Narrow"/>
      <family val="2"/>
    </font>
    <font>
      <sz val="10"/>
      <color rgb="FFFF0000"/>
      <name val="Arial Narrow"/>
      <family val="2"/>
      <charset val="238"/>
    </font>
    <font>
      <b/>
      <sz val="9"/>
      <name val="Arial Narrow"/>
      <family val="2"/>
      <charset val="238"/>
    </font>
    <font>
      <sz val="10"/>
      <name val="ISOCPEUR"/>
      <family val="2"/>
      <charset val="238"/>
    </font>
    <font>
      <sz val="10"/>
      <color theme="1"/>
      <name val="Arial Narrow"/>
      <family val="2"/>
    </font>
    <font>
      <sz val="10"/>
      <color theme="1"/>
      <name val="Arial Narrow"/>
      <family val="2"/>
      <charset val="238"/>
    </font>
    <font>
      <b/>
      <sz val="10"/>
      <color theme="1"/>
      <name val="Arial Narrow"/>
      <family val="2"/>
    </font>
    <font>
      <i/>
      <sz val="10"/>
      <color rgb="FFFF0000"/>
      <name val="Arial Narrow"/>
      <family val="2"/>
    </font>
    <font>
      <sz val="9"/>
      <name val="Arial Narrow"/>
      <family val="2"/>
      <charset val="238"/>
    </font>
    <font>
      <sz val="9"/>
      <name val="Arial Narrow"/>
      <family val="2"/>
    </font>
    <font>
      <sz val="10"/>
      <name val="ISOCPEUR"/>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1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7" fillId="0" borderId="0"/>
  </cellStyleXfs>
  <cellXfs count="339">
    <xf numFmtId="0" fontId="0" fillId="0" borderId="0" xfId="0"/>
    <xf numFmtId="0" fontId="1" fillId="0" borderId="0" xfId="0" applyFont="1" applyAlignment="1">
      <alignment vertical="top"/>
    </xf>
    <xf numFmtId="0" fontId="1" fillId="0" borderId="0" xfId="0" applyFont="1" applyAlignment="1">
      <alignment horizontal="justify" vertical="top" wrapText="1"/>
    </xf>
    <xf numFmtId="0" fontId="1" fillId="0" borderId="0" xfId="0" applyFont="1" applyAlignment="1">
      <alignment horizontal="right" vertical="top"/>
    </xf>
    <xf numFmtId="0" fontId="1" fillId="0" borderId="0" xfId="0" applyFont="1"/>
    <xf numFmtId="4" fontId="1" fillId="0" borderId="0" xfId="0" applyNumberFormat="1" applyFont="1"/>
    <xf numFmtId="0" fontId="1" fillId="0" borderId="7" xfId="0" applyFont="1" applyBorder="1" applyAlignment="1">
      <alignment vertical="top"/>
    </xf>
    <xf numFmtId="0" fontId="1" fillId="0" borderId="7" xfId="0" applyFont="1" applyBorder="1" applyAlignment="1">
      <alignment horizontal="justify" vertical="top" wrapText="1"/>
    </xf>
    <xf numFmtId="0" fontId="1" fillId="0" borderId="7" xfId="0" applyFont="1" applyBorder="1"/>
    <xf numFmtId="4" fontId="1" fillId="0" borderId="7" xfId="0" applyNumberFormat="1" applyFont="1" applyBorder="1"/>
    <xf numFmtId="2" fontId="4" fillId="0" borderId="0" xfId="0" applyNumberFormat="1" applyFont="1"/>
    <xf numFmtId="0" fontId="2" fillId="0" borderId="0" xfId="0" applyFont="1" applyAlignment="1">
      <alignment horizontal="justify" vertical="top" wrapText="1"/>
    </xf>
    <xf numFmtId="0" fontId="1" fillId="0" borderId="8" xfId="0" applyFont="1" applyBorder="1" applyAlignment="1">
      <alignment vertical="top"/>
    </xf>
    <xf numFmtId="0" fontId="1" fillId="0" borderId="8" xfId="0" applyFont="1" applyBorder="1" applyAlignment="1">
      <alignment horizontal="justify" vertical="top" wrapText="1"/>
    </xf>
    <xf numFmtId="0" fontId="1" fillId="0" borderId="8" xfId="0" applyFont="1" applyBorder="1"/>
    <xf numFmtId="2" fontId="4" fillId="0" borderId="8" xfId="0" applyNumberFormat="1" applyFont="1" applyBorder="1"/>
    <xf numFmtId="4" fontId="1" fillId="0" borderId="8" xfId="0" applyNumberFormat="1" applyFont="1" applyBorder="1"/>
    <xf numFmtId="0" fontId="1" fillId="0" borderId="9" xfId="0" applyFont="1" applyBorder="1" applyAlignment="1">
      <alignment vertical="top"/>
    </xf>
    <xf numFmtId="0" fontId="1" fillId="0" borderId="12" xfId="0" applyFont="1" applyBorder="1" applyAlignment="1">
      <alignment vertical="top"/>
    </xf>
    <xf numFmtId="0" fontId="1" fillId="0" borderId="14" xfId="0" applyFont="1" applyBorder="1" applyAlignment="1">
      <alignment vertical="top"/>
    </xf>
    <xf numFmtId="0" fontId="3" fillId="0" borderId="2" xfId="0" applyFont="1" applyBorder="1" applyAlignment="1">
      <alignment horizontal="right" vertical="top"/>
    </xf>
    <xf numFmtId="0" fontId="8" fillId="0" borderId="5" xfId="0" applyFont="1" applyBorder="1" applyAlignment="1">
      <alignment horizontal="right" vertical="top"/>
    </xf>
    <xf numFmtId="4" fontId="9" fillId="0" borderId="0" xfId="0" applyNumberFormat="1" applyFont="1"/>
    <xf numFmtId="0" fontId="9" fillId="0" borderId="0" xfId="0" applyFont="1" applyAlignment="1">
      <alignment horizontal="right" vertical="top"/>
    </xf>
    <xf numFmtId="2" fontId="11" fillId="0" borderId="0" xfId="0" applyNumberFormat="1" applyFont="1"/>
    <xf numFmtId="2" fontId="11" fillId="0" borderId="7" xfId="0" applyNumberFormat="1" applyFont="1" applyBorder="1"/>
    <xf numFmtId="0" fontId="9" fillId="0" borderId="0" xfId="0" applyFont="1" applyAlignment="1">
      <alignment vertical="top"/>
    </xf>
    <xf numFmtId="0" fontId="3" fillId="0" borderId="5" xfId="0" applyFont="1" applyBorder="1" applyAlignment="1">
      <alignment horizontal="right" vertical="top"/>
    </xf>
    <xf numFmtId="0" fontId="1" fillId="0" borderId="0" xfId="0" applyFont="1" applyAlignment="1">
      <alignment vertical="top" wrapText="1"/>
    </xf>
    <xf numFmtId="0" fontId="1" fillId="0" borderId="13" xfId="0" applyFont="1" applyBorder="1" applyAlignment="1">
      <alignment vertical="top"/>
    </xf>
    <xf numFmtId="0" fontId="1" fillId="0" borderId="0" xfId="0" quotePrefix="1" applyFont="1" applyAlignment="1">
      <alignment horizontal="justify" vertical="top" wrapText="1"/>
    </xf>
    <xf numFmtId="0" fontId="2" fillId="0" borderId="0" xfId="0" applyFont="1" applyAlignment="1">
      <alignment horizontal="left" vertical="top"/>
    </xf>
    <xf numFmtId="0" fontId="12" fillId="0" borderId="0" xfId="0" applyFont="1" applyAlignment="1">
      <alignment horizontal="left" vertical="top"/>
    </xf>
    <xf numFmtId="0" fontId="1" fillId="0" borderId="0" xfId="0" applyFont="1" applyAlignment="1">
      <alignment wrapText="1"/>
    </xf>
    <xf numFmtId="0" fontId="9" fillId="0" borderId="0" xfId="0" applyFont="1" applyAlignment="1">
      <alignment horizontal="left" vertical="top"/>
    </xf>
    <xf numFmtId="0" fontId="9" fillId="0" borderId="0" xfId="0" applyFont="1" applyAlignment="1">
      <alignment horizontal="left"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xf>
    <xf numFmtId="2" fontId="11" fillId="0" borderId="0" xfId="0" applyNumberFormat="1" applyFont="1" applyAlignment="1">
      <alignment horizontal="center"/>
    </xf>
    <xf numFmtId="4" fontId="1" fillId="0" borderId="0" xfId="0" applyNumberFormat="1" applyFont="1" applyAlignment="1">
      <alignment horizontal="center"/>
    </xf>
    <xf numFmtId="0" fontId="18" fillId="0" borderId="0" xfId="1" applyFont="1" applyAlignment="1">
      <alignment horizontal="left" vertical="center"/>
    </xf>
    <xf numFmtId="2" fontId="19" fillId="0" borderId="0" xfId="1" applyNumberFormat="1" applyFont="1" applyAlignment="1">
      <alignment horizontal="right" vertical="center"/>
    </xf>
    <xf numFmtId="0" fontId="21" fillId="0" borderId="0" xfId="1" applyFont="1" applyAlignment="1">
      <alignment horizontal="left" vertical="top"/>
    </xf>
    <xf numFmtId="0" fontId="17" fillId="0" borderId="0" xfId="1"/>
    <xf numFmtId="0" fontId="22" fillId="0" borderId="0" xfId="1" applyFont="1" applyAlignment="1">
      <alignment horizontal="left" vertical="top"/>
    </xf>
    <xf numFmtId="0" fontId="18" fillId="0" borderId="0" xfId="1" applyFont="1" applyAlignment="1">
      <alignment horizontal="left" vertical="top"/>
    </xf>
    <xf numFmtId="2" fontId="23" fillId="0" borderId="0" xfId="1" applyNumberFormat="1" applyFont="1" applyAlignment="1">
      <alignment horizontal="right"/>
    </xf>
    <xf numFmtId="164" fontId="21" fillId="0" borderId="0" xfId="1" applyNumberFormat="1" applyFont="1" applyAlignment="1">
      <alignment horizontal="left" vertical="top"/>
    </xf>
    <xf numFmtId="0" fontId="21" fillId="0" borderId="0" xfId="1" applyFont="1" applyAlignment="1">
      <alignment horizontal="left" vertical="top" wrapText="1"/>
    </xf>
    <xf numFmtId="2" fontId="22" fillId="0" borderId="0" xfId="1" applyNumberFormat="1" applyFont="1" applyAlignment="1">
      <alignment horizontal="right" vertical="top"/>
    </xf>
    <xf numFmtId="0" fontId="25" fillId="0" borderId="0" xfId="1" applyFont="1" applyAlignment="1">
      <alignment horizontal="left" vertical="top" wrapText="1"/>
    </xf>
    <xf numFmtId="0" fontId="24" fillId="0" borderId="0" xfId="1" applyFont="1" applyAlignment="1">
      <alignment horizontal="left" vertical="top"/>
    </xf>
    <xf numFmtId="0" fontId="26" fillId="0" borderId="0" xfId="1" quotePrefix="1" applyFont="1" applyAlignment="1">
      <alignment horizontal="left" vertical="top" wrapText="1"/>
    </xf>
    <xf numFmtId="0" fontId="26" fillId="0" borderId="0" xfId="1" applyFont="1" applyAlignment="1">
      <alignment horizontal="left" vertical="top" wrapText="1"/>
    </xf>
    <xf numFmtId="0" fontId="27" fillId="0" borderId="0" xfId="1" applyFont="1" applyAlignment="1">
      <alignment horizontal="left" vertical="top" wrapText="1"/>
    </xf>
    <xf numFmtId="2" fontId="27" fillId="0" borderId="0" xfId="1" applyNumberFormat="1" applyFont="1" applyAlignment="1">
      <alignment horizontal="right" vertical="top" wrapText="1"/>
    </xf>
    <xf numFmtId="0" fontId="28" fillId="0" borderId="0" xfId="1" applyFont="1" applyAlignment="1">
      <alignment horizontal="left" vertical="top"/>
    </xf>
    <xf numFmtId="0" fontId="18" fillId="2" borderId="0" xfId="1" applyFont="1" applyFill="1" applyAlignment="1">
      <alignment horizontal="left" vertical="top"/>
    </xf>
    <xf numFmtId="0" fontId="18" fillId="2" borderId="0" xfId="2" applyFont="1" applyFill="1" applyAlignment="1">
      <alignment horizontal="left" vertical="top" wrapText="1"/>
    </xf>
    <xf numFmtId="2" fontId="27" fillId="2" borderId="0" xfId="1" applyNumberFormat="1" applyFont="1" applyFill="1" applyAlignment="1">
      <alignment horizontal="right" vertical="top" wrapText="1"/>
    </xf>
    <xf numFmtId="0" fontId="21" fillId="0" borderId="0" xfId="3" applyFont="1" applyAlignment="1">
      <alignment horizontal="left" vertical="top"/>
    </xf>
    <xf numFmtId="0" fontId="18" fillId="0" borderId="0" xfId="2" applyFont="1" applyAlignment="1">
      <alignment horizontal="left" vertical="top" wrapText="1"/>
    </xf>
    <xf numFmtId="2" fontId="23" fillId="0" borderId="0" xfId="3" applyNumberFormat="1" applyFont="1" applyAlignment="1">
      <alignment horizontal="right"/>
    </xf>
    <xf numFmtId="0" fontId="21" fillId="0" borderId="10" xfId="3" applyFont="1" applyBorder="1" applyAlignment="1">
      <alignment horizontal="left" vertical="top"/>
    </xf>
    <xf numFmtId="0" fontId="21" fillId="0" borderId="10" xfId="5" applyFont="1" applyBorder="1" applyAlignment="1">
      <alignment horizontal="left" vertical="top" wrapText="1"/>
    </xf>
    <xf numFmtId="2" fontId="23" fillId="0" borderId="10" xfId="6" applyNumberFormat="1" applyFont="1" applyBorder="1" applyAlignment="1">
      <alignment horizontal="right"/>
    </xf>
    <xf numFmtId="0" fontId="21" fillId="0" borderId="7" xfId="3" applyFont="1" applyBorder="1" applyAlignment="1">
      <alignment horizontal="left" vertical="top"/>
    </xf>
    <xf numFmtId="0" fontId="21" fillId="0" borderId="7" xfId="5" applyFont="1" applyBorder="1" applyAlignment="1">
      <alignment horizontal="right" vertical="top" wrapText="1"/>
    </xf>
    <xf numFmtId="2" fontId="23" fillId="0" borderId="7" xfId="6" applyNumberFormat="1" applyFont="1" applyBorder="1" applyAlignment="1">
      <alignment horizontal="right"/>
    </xf>
    <xf numFmtId="0" fontId="21" fillId="0" borderId="10" xfId="5" quotePrefix="1" applyFont="1" applyBorder="1" applyAlignment="1">
      <alignment horizontal="left" vertical="top" wrapText="1"/>
    </xf>
    <xf numFmtId="0" fontId="21" fillId="0" borderId="0" xfId="5" quotePrefix="1" applyFont="1" applyAlignment="1">
      <alignment horizontal="left" vertical="top" wrapText="1"/>
    </xf>
    <xf numFmtId="2" fontId="23" fillId="0" borderId="0" xfId="6" applyNumberFormat="1" applyFont="1" applyAlignment="1">
      <alignment horizontal="right"/>
    </xf>
    <xf numFmtId="0" fontId="21" fillId="0" borderId="7" xfId="5" quotePrefix="1" applyFont="1" applyBorder="1" applyAlignment="1">
      <alignment horizontal="right" vertical="top" wrapText="1"/>
    </xf>
    <xf numFmtId="0" fontId="23" fillId="0" borderId="0" xfId="3" applyFont="1" applyAlignment="1">
      <alignment horizontal="left" vertical="top"/>
    </xf>
    <xf numFmtId="0" fontId="23" fillId="0" borderId="0" xfId="2" applyFont="1" applyAlignment="1">
      <alignment horizontal="left" vertical="top" wrapText="1"/>
    </xf>
    <xf numFmtId="0" fontId="23" fillId="0" borderId="10" xfId="3" applyFont="1" applyBorder="1" applyAlignment="1">
      <alignment horizontal="left" vertical="top"/>
    </xf>
    <xf numFmtId="0" fontId="23" fillId="0" borderId="10" xfId="5" quotePrefix="1" applyFont="1" applyBorder="1" applyAlignment="1">
      <alignment horizontal="left" vertical="top" wrapText="1"/>
    </xf>
    <xf numFmtId="0" fontId="23" fillId="0" borderId="0" xfId="5" applyFont="1" applyAlignment="1">
      <alignment horizontal="right" vertical="top" wrapText="1"/>
    </xf>
    <xf numFmtId="0" fontId="23" fillId="0" borderId="10" xfId="2" applyFont="1" applyBorder="1" applyAlignment="1">
      <alignment horizontal="left" vertical="top" wrapText="1"/>
    </xf>
    <xf numFmtId="2" fontId="23" fillId="0" borderId="10" xfId="3" applyNumberFormat="1" applyFont="1" applyBorder="1" applyAlignment="1">
      <alignment horizontal="right"/>
    </xf>
    <xf numFmtId="0" fontId="23" fillId="0" borderId="0" xfId="4" applyFont="1" applyAlignment="1">
      <alignment horizontal="right" vertical="top" wrapText="1"/>
    </xf>
    <xf numFmtId="0" fontId="23" fillId="0" borderId="10" xfId="5" applyFont="1" applyBorder="1" applyAlignment="1">
      <alignment horizontal="left" vertical="top" wrapText="1"/>
    </xf>
    <xf numFmtId="0" fontId="23" fillId="0" borderId="7" xfId="3" applyFont="1" applyBorder="1" applyAlignment="1">
      <alignment horizontal="left" vertical="top"/>
    </xf>
    <xf numFmtId="0" fontId="23" fillId="0" borderId="7" xfId="5" applyFont="1" applyBorder="1" applyAlignment="1">
      <alignment horizontal="right" vertical="top" wrapText="1"/>
    </xf>
    <xf numFmtId="2" fontId="23" fillId="0" borderId="7" xfId="3" applyNumberFormat="1" applyFont="1" applyBorder="1" applyAlignment="1">
      <alignment horizontal="right"/>
    </xf>
    <xf numFmtId="0" fontId="23" fillId="0" borderId="0" xfId="5" applyFont="1" applyAlignment="1">
      <alignment horizontal="left" vertical="top" wrapText="1"/>
    </xf>
    <xf numFmtId="0" fontId="22" fillId="2" borderId="0" xfId="1" applyFont="1" applyFill="1" applyAlignment="1">
      <alignment horizontal="left" vertical="top"/>
    </xf>
    <xf numFmtId="0" fontId="22" fillId="2" borderId="0" xfId="2" applyFont="1" applyFill="1" applyAlignment="1">
      <alignment horizontal="left" vertical="top" wrapText="1"/>
    </xf>
    <xf numFmtId="2" fontId="23" fillId="2" borderId="0" xfId="3" applyNumberFormat="1" applyFont="1" applyFill="1" applyAlignment="1">
      <alignment horizontal="right"/>
    </xf>
    <xf numFmtId="0" fontId="22" fillId="2" borderId="0" xfId="3" applyFont="1" applyFill="1" applyAlignment="1">
      <alignment horizontal="left" vertical="top"/>
    </xf>
    <xf numFmtId="2" fontId="23" fillId="2" borderId="0" xfId="6" applyNumberFormat="1" applyFont="1" applyFill="1" applyAlignment="1">
      <alignment horizontal="right"/>
    </xf>
    <xf numFmtId="0" fontId="23" fillId="0" borderId="0" xfId="4" applyFont="1" applyAlignment="1">
      <alignment horizontal="left" vertical="top" wrapText="1"/>
    </xf>
    <xf numFmtId="0" fontId="23" fillId="0" borderId="1" xfId="3" applyFont="1" applyBorder="1" applyAlignment="1">
      <alignment horizontal="left" vertical="top"/>
    </xf>
    <xf numFmtId="0" fontId="23" fillId="0" borderId="1" xfId="4" applyFont="1" applyBorder="1" applyAlignment="1">
      <alignment horizontal="left" vertical="top" wrapText="1"/>
    </xf>
    <xf numFmtId="2" fontId="23" fillId="0" borderId="1" xfId="3" applyNumberFormat="1" applyFont="1" applyBorder="1" applyAlignment="1">
      <alignment horizontal="right"/>
    </xf>
    <xf numFmtId="0" fontId="23" fillId="0" borderId="10" xfId="4" quotePrefix="1" applyFont="1" applyBorder="1" applyAlignment="1">
      <alignment horizontal="left" vertical="top" wrapText="1"/>
    </xf>
    <xf numFmtId="0" fontId="23" fillId="0" borderId="0" xfId="3" applyFont="1" applyAlignment="1">
      <alignment horizontal="right" vertical="top" wrapText="1"/>
    </xf>
    <xf numFmtId="0" fontId="23" fillId="0" borderId="10" xfId="3" quotePrefix="1" applyFont="1" applyBorder="1" applyAlignment="1">
      <alignment horizontal="left" vertical="top" wrapText="1"/>
    </xf>
    <xf numFmtId="0" fontId="23" fillId="0" borderId="10" xfId="3" applyFont="1" applyBorder="1" applyAlignment="1">
      <alignment horizontal="left" vertical="top" wrapText="1"/>
    </xf>
    <xf numFmtId="0" fontId="23" fillId="0" borderId="0" xfId="3" quotePrefix="1" applyFont="1" applyAlignment="1">
      <alignment horizontal="left" vertical="top" wrapText="1"/>
    </xf>
    <xf numFmtId="0" fontId="23" fillId="0" borderId="7" xfId="3" applyFont="1" applyBorder="1" applyAlignment="1">
      <alignment horizontal="right" vertical="top" wrapText="1"/>
    </xf>
    <xf numFmtId="0" fontId="23" fillId="0" borderId="7" xfId="4" applyFont="1" applyBorder="1" applyAlignment="1">
      <alignment horizontal="right" vertical="top" wrapText="1"/>
    </xf>
    <xf numFmtId="0" fontId="20" fillId="0" borderId="0" xfId="3" applyFont="1" applyAlignment="1">
      <alignment horizontal="left" vertical="top"/>
    </xf>
    <xf numFmtId="0" fontId="20" fillId="0" borderId="0" xfId="4" applyFont="1" applyAlignment="1">
      <alignment horizontal="left" vertical="top" wrapText="1"/>
    </xf>
    <xf numFmtId="2" fontId="20" fillId="0" borderId="0" xfId="3" applyNumberFormat="1" applyFont="1" applyAlignment="1">
      <alignment horizontal="right"/>
    </xf>
    <xf numFmtId="2" fontId="23" fillId="2" borderId="0" xfId="1" applyNumberFormat="1" applyFont="1" applyFill="1" applyAlignment="1">
      <alignment horizontal="right"/>
    </xf>
    <xf numFmtId="2" fontId="22" fillId="2" borderId="0" xfId="1" applyNumberFormat="1" applyFont="1" applyFill="1" applyAlignment="1">
      <alignment horizontal="right" vertical="top"/>
    </xf>
    <xf numFmtId="0" fontId="23" fillId="0" borderId="10" xfId="1" applyFont="1" applyBorder="1" applyAlignment="1">
      <alignment horizontal="left" vertical="top"/>
    </xf>
    <xf numFmtId="0" fontId="23" fillId="0" borderId="10" xfId="7" applyFont="1" applyBorder="1" applyAlignment="1">
      <alignment vertical="top" wrapText="1"/>
    </xf>
    <xf numFmtId="2" fontId="21" fillId="0" borderId="10" xfId="7" applyNumberFormat="1" applyFont="1" applyBorder="1" applyAlignment="1">
      <alignment horizontal="right" vertical="top" wrapText="1"/>
    </xf>
    <xf numFmtId="0" fontId="23" fillId="0" borderId="0" xfId="7" quotePrefix="1" applyFont="1" applyAlignment="1">
      <alignment horizontal="right" vertical="top" wrapText="1"/>
    </xf>
    <xf numFmtId="2" fontId="23" fillId="0" borderId="0" xfId="7" quotePrefix="1" applyNumberFormat="1" applyFont="1" applyAlignment="1">
      <alignment horizontal="right" vertical="top" wrapText="1"/>
    </xf>
    <xf numFmtId="0" fontId="23" fillId="0" borderId="7" xfId="7" applyFont="1" applyBorder="1" applyAlignment="1">
      <alignment horizontal="right" vertical="top" wrapText="1"/>
    </xf>
    <xf numFmtId="2" fontId="25" fillId="0" borderId="0" xfId="7" quotePrefix="1" applyNumberFormat="1" applyFont="1" applyAlignment="1">
      <alignment horizontal="right" vertical="top" wrapText="1"/>
    </xf>
    <xf numFmtId="0" fontId="23" fillId="0" borderId="10" xfId="1" applyFont="1" applyBorder="1" applyAlignment="1">
      <alignment horizontal="left" vertical="top" wrapText="1"/>
    </xf>
    <xf numFmtId="2" fontId="25" fillId="0" borderId="10" xfId="7" quotePrefix="1" applyNumberFormat="1" applyFont="1" applyBorder="1" applyAlignment="1">
      <alignment horizontal="right" vertical="top" wrapText="1"/>
    </xf>
    <xf numFmtId="0" fontId="18" fillId="0" borderId="10" xfId="1" applyFont="1" applyBorder="1" applyAlignment="1">
      <alignment horizontal="left" vertical="top" wrapText="1"/>
    </xf>
    <xf numFmtId="2" fontId="22" fillId="0" borderId="10" xfId="1" applyNumberFormat="1" applyFont="1" applyBorder="1" applyAlignment="1">
      <alignment horizontal="right" vertical="top"/>
    </xf>
    <xf numFmtId="0" fontId="23" fillId="0" borderId="0" xfId="1" applyFont="1" applyAlignment="1">
      <alignment horizontal="right" vertical="top" wrapText="1"/>
    </xf>
    <xf numFmtId="2" fontId="23" fillId="0" borderId="0" xfId="1" applyNumberFormat="1" applyFont="1" applyAlignment="1">
      <alignment horizontal="right" vertical="top" wrapText="1"/>
    </xf>
    <xf numFmtId="0" fontId="23" fillId="0" borderId="0" xfId="1" applyFont="1" applyAlignment="1">
      <alignment horizontal="left" vertical="top" wrapText="1"/>
    </xf>
    <xf numFmtId="0" fontId="21" fillId="0" borderId="7" xfId="1" applyFont="1" applyBorder="1" applyAlignment="1">
      <alignment horizontal="left" vertical="top"/>
    </xf>
    <xf numFmtId="2" fontId="23" fillId="0" borderId="7" xfId="1" applyNumberFormat="1" applyFont="1" applyBorder="1" applyAlignment="1">
      <alignment horizontal="right"/>
    </xf>
    <xf numFmtId="0" fontId="21" fillId="0" borderId="10" xfId="1" applyFont="1" applyBorder="1" applyAlignment="1">
      <alignment horizontal="left" vertical="top"/>
    </xf>
    <xf numFmtId="0" fontId="21" fillId="0" borderId="10" xfId="1" quotePrefix="1" applyFont="1" applyBorder="1" applyAlignment="1">
      <alignment horizontal="left" vertical="top" wrapText="1"/>
    </xf>
    <xf numFmtId="2" fontId="23" fillId="0" borderId="10" xfId="1" applyNumberFormat="1" applyFont="1" applyBorder="1" applyAlignment="1">
      <alignment horizontal="right"/>
    </xf>
    <xf numFmtId="0" fontId="31" fillId="0" borderId="7" xfId="1" applyFont="1" applyBorder="1" applyAlignment="1">
      <alignment horizontal="right" vertical="top" wrapText="1"/>
    </xf>
    <xf numFmtId="2" fontId="31" fillId="0" borderId="7" xfId="1" applyNumberFormat="1" applyFont="1" applyBorder="1" applyAlignment="1">
      <alignment horizontal="right"/>
    </xf>
    <xf numFmtId="0" fontId="32" fillId="0" borderId="0" xfId="1" applyFont="1" applyAlignment="1">
      <alignment horizontal="left" vertical="top"/>
    </xf>
    <xf numFmtId="0" fontId="32" fillId="0" borderId="0" xfId="1" applyFont="1" applyAlignment="1">
      <alignment horizontal="right" vertical="top" wrapText="1"/>
    </xf>
    <xf numFmtId="2" fontId="31" fillId="0" borderId="0" xfId="1" applyNumberFormat="1" applyFont="1" applyAlignment="1">
      <alignment horizontal="right"/>
    </xf>
    <xf numFmtId="0" fontId="20" fillId="0" borderId="0" xfId="1" applyFont="1" applyAlignment="1">
      <alignment horizontal="left" vertical="top"/>
    </xf>
    <xf numFmtId="2" fontId="20" fillId="0" borderId="0" xfId="1" applyNumberFormat="1" applyFont="1" applyAlignment="1">
      <alignment horizontal="right"/>
    </xf>
    <xf numFmtId="0" fontId="33" fillId="2" borderId="0" xfId="1" applyFont="1" applyFill="1" applyAlignment="1">
      <alignment horizontal="left" vertical="top"/>
    </xf>
    <xf numFmtId="0" fontId="33" fillId="2" borderId="0" xfId="1" applyFont="1" applyFill="1" applyAlignment="1">
      <alignment horizontal="left" vertical="top" wrapText="1"/>
    </xf>
    <xf numFmtId="2" fontId="24" fillId="2" borderId="0" xfId="1" applyNumberFormat="1" applyFont="1" applyFill="1" applyAlignment="1">
      <alignment horizontal="right"/>
    </xf>
    <xf numFmtId="0" fontId="32" fillId="0" borderId="7" xfId="1" applyFont="1" applyBorder="1" applyAlignment="1">
      <alignment horizontal="left" vertical="top"/>
    </xf>
    <xf numFmtId="0" fontId="33" fillId="0" borderId="7" xfId="7" applyFont="1" applyBorder="1" applyAlignment="1">
      <alignment horizontal="left" vertical="top" wrapText="1"/>
    </xf>
    <xf numFmtId="2" fontId="20" fillId="0" borderId="7" xfId="1" applyNumberFormat="1" applyFont="1" applyBorder="1" applyAlignment="1">
      <alignment horizontal="right"/>
    </xf>
    <xf numFmtId="0" fontId="32" fillId="0" borderId="0" xfId="7" applyFont="1" applyAlignment="1">
      <alignment horizontal="left" vertical="top" wrapText="1"/>
    </xf>
    <xf numFmtId="0" fontId="23" fillId="0" borderId="0" xfId="8" applyFont="1" applyAlignment="1">
      <alignment horizontal="left" vertical="top"/>
    </xf>
    <xf numFmtId="0" fontId="23" fillId="0" borderId="0" xfId="8" applyFont="1" applyAlignment="1">
      <alignment horizontal="left" vertical="top" wrapText="1"/>
    </xf>
    <xf numFmtId="2" fontId="20" fillId="0" borderId="0" xfId="8" applyNumberFormat="1" applyFont="1" applyAlignment="1">
      <alignment horizontal="right"/>
    </xf>
    <xf numFmtId="0" fontId="32" fillId="0" borderId="10" xfId="1" applyFont="1" applyBorder="1" applyAlignment="1">
      <alignment horizontal="left" vertical="top"/>
    </xf>
    <xf numFmtId="0" fontId="23" fillId="0" borderId="10" xfId="8" quotePrefix="1" applyFont="1" applyBorder="1" applyAlignment="1">
      <alignment horizontal="left" vertical="top" wrapText="1"/>
    </xf>
    <xf numFmtId="2" fontId="20" fillId="0" borderId="10" xfId="8" applyNumberFormat="1" applyFont="1" applyBorder="1" applyAlignment="1">
      <alignment horizontal="right"/>
    </xf>
    <xf numFmtId="0" fontId="21" fillId="0" borderId="0" xfId="8" applyFont="1" applyAlignment="1">
      <alignment horizontal="left" vertical="top"/>
    </xf>
    <xf numFmtId="0" fontId="21" fillId="0" borderId="0" xfId="8" quotePrefix="1" applyFont="1" applyAlignment="1">
      <alignment horizontal="right" vertical="top" wrapText="1"/>
    </xf>
    <xf numFmtId="2" fontId="23" fillId="0" borderId="0" xfId="8" applyNumberFormat="1" applyFont="1" applyAlignment="1">
      <alignment horizontal="right"/>
    </xf>
    <xf numFmtId="0" fontId="21" fillId="0" borderId="10" xfId="1" quotePrefix="1" applyFont="1" applyBorder="1" applyAlignment="1">
      <alignment horizontal="left" vertical="top"/>
    </xf>
    <xf numFmtId="2" fontId="23" fillId="0" borderId="10" xfId="8" applyNumberFormat="1" applyFont="1" applyBorder="1" applyAlignment="1">
      <alignment horizontal="right"/>
    </xf>
    <xf numFmtId="0" fontId="23" fillId="0" borderId="0" xfId="8" applyFont="1" applyAlignment="1">
      <alignment horizontal="right" vertical="top" wrapText="1"/>
    </xf>
    <xf numFmtId="0" fontId="23" fillId="0" borderId="10" xfId="8" applyFont="1" applyBorder="1" applyAlignment="1">
      <alignment horizontal="left" vertical="top"/>
    </xf>
    <xf numFmtId="0" fontId="23" fillId="0" borderId="10" xfId="8" applyFont="1" applyBorder="1" applyAlignment="1">
      <alignment horizontal="left" vertical="top" wrapText="1"/>
    </xf>
    <xf numFmtId="0" fontId="23" fillId="0" borderId="7" xfId="8" applyFont="1" applyBorder="1" applyAlignment="1">
      <alignment horizontal="left" vertical="top"/>
    </xf>
    <xf numFmtId="0" fontId="23" fillId="0" borderId="7" xfId="8" applyFont="1" applyBorder="1" applyAlignment="1">
      <alignment horizontal="right" vertical="top" wrapText="1"/>
    </xf>
    <xf numFmtId="2" fontId="23" fillId="0" borderId="7" xfId="8" applyNumberFormat="1" applyFont="1" applyBorder="1" applyAlignment="1">
      <alignment horizontal="right"/>
    </xf>
    <xf numFmtId="0" fontId="23" fillId="0" borderId="10" xfId="8" applyFont="1" applyBorder="1" applyAlignment="1">
      <alignment horizontal="justify" vertical="top" wrapText="1"/>
    </xf>
    <xf numFmtId="0" fontId="21" fillId="0" borderId="7" xfId="8" applyFont="1" applyBorder="1" applyAlignment="1">
      <alignment horizontal="left" vertical="top"/>
    </xf>
    <xf numFmtId="0" fontId="32" fillId="0" borderId="7" xfId="8" applyFont="1" applyBorder="1" applyAlignment="1">
      <alignment horizontal="right" vertical="top" wrapText="1"/>
    </xf>
    <xf numFmtId="2" fontId="21" fillId="0" borderId="7" xfId="1" applyNumberFormat="1" applyFont="1" applyBorder="1" applyAlignment="1">
      <alignment horizontal="right" vertical="top"/>
    </xf>
    <xf numFmtId="0" fontId="23" fillId="0" borderId="0" xfId="8" quotePrefix="1" applyFont="1" applyAlignment="1">
      <alignment horizontal="left" vertical="top" wrapText="1"/>
    </xf>
    <xf numFmtId="0" fontId="20" fillId="0" borderId="7" xfId="8" applyFont="1" applyBorder="1" applyAlignment="1">
      <alignment horizontal="left" vertical="top"/>
    </xf>
    <xf numFmtId="0" fontId="18" fillId="0" borderId="0" xfId="8" applyFont="1" applyAlignment="1">
      <alignment horizontal="left" vertical="top" wrapText="1"/>
    </xf>
    <xf numFmtId="0" fontId="21" fillId="0" borderId="0" xfId="8" applyFont="1" applyAlignment="1">
      <alignment horizontal="left" vertical="top" wrapText="1"/>
    </xf>
    <xf numFmtId="0" fontId="31" fillId="0" borderId="7" xfId="9" applyFont="1" applyBorder="1" applyAlignment="1">
      <alignment horizontal="right" vertical="top" wrapText="1"/>
    </xf>
    <xf numFmtId="0" fontId="22" fillId="2" borderId="0" xfId="8" applyFont="1" applyFill="1" applyAlignment="1">
      <alignment horizontal="left" vertical="top"/>
    </xf>
    <xf numFmtId="0" fontId="22" fillId="2" borderId="0" xfId="8" applyFont="1" applyFill="1" applyAlignment="1">
      <alignment horizontal="left" vertical="top" wrapText="1"/>
    </xf>
    <xf numFmtId="2" fontId="23" fillId="2" borderId="0" xfId="8" applyNumberFormat="1" applyFont="1" applyFill="1" applyAlignment="1">
      <alignment horizontal="right"/>
    </xf>
    <xf numFmtId="0" fontId="22" fillId="0" borderId="0" xfId="8" applyFont="1" applyAlignment="1">
      <alignment horizontal="left" vertical="top"/>
    </xf>
    <xf numFmtId="0" fontId="22" fillId="0" borderId="0" xfId="8" applyFont="1" applyAlignment="1">
      <alignment horizontal="left" vertical="top" wrapText="1"/>
    </xf>
    <xf numFmtId="2" fontId="26" fillId="0" borderId="10" xfId="1" applyNumberFormat="1" applyFont="1" applyBorder="1" applyAlignment="1">
      <alignment horizontal="right" vertical="top" wrapText="1"/>
    </xf>
    <xf numFmtId="0" fontId="23" fillId="0" borderId="7" xfId="1" applyFont="1" applyBorder="1" applyAlignment="1">
      <alignment horizontal="left" vertical="top"/>
    </xf>
    <xf numFmtId="2" fontId="23" fillId="0" borderId="7" xfId="1" applyNumberFormat="1" applyFont="1" applyBorder="1" applyAlignment="1">
      <alignment horizontal="right" vertical="top" wrapText="1"/>
    </xf>
    <xf numFmtId="0" fontId="23" fillId="0" borderId="0" xfId="1" applyFont="1" applyAlignment="1">
      <alignment horizontal="left" vertical="top"/>
    </xf>
    <xf numFmtId="0" fontId="23" fillId="0" borderId="0" xfId="10" quotePrefix="1" applyFont="1" applyAlignment="1">
      <alignment horizontal="left" vertical="top" wrapText="1"/>
    </xf>
    <xf numFmtId="0" fontId="23" fillId="0" borderId="7" xfId="10" quotePrefix="1" applyFont="1" applyBorder="1" applyAlignment="1">
      <alignment horizontal="right" vertical="top" wrapText="1"/>
    </xf>
    <xf numFmtId="0" fontId="23" fillId="0" borderId="0" xfId="1" quotePrefix="1" applyFont="1" applyAlignment="1">
      <alignment horizontal="left" vertical="top" wrapText="1"/>
    </xf>
    <xf numFmtId="0" fontId="31" fillId="0" borderId="0" xfId="1" applyFont="1" applyAlignment="1">
      <alignment horizontal="left" vertical="top"/>
    </xf>
    <xf numFmtId="0" fontId="31" fillId="0" borderId="0" xfId="1" applyFont="1" applyAlignment="1">
      <alignment horizontal="left" vertical="top" wrapText="1"/>
    </xf>
    <xf numFmtId="2" fontId="23" fillId="0" borderId="0" xfId="1" applyNumberFormat="1" applyFont="1" applyAlignment="1">
      <alignment horizontal="right" vertical="top"/>
    </xf>
    <xf numFmtId="0" fontId="23" fillId="0" borderId="7" xfId="10" applyFont="1" applyBorder="1" applyAlignment="1">
      <alignment horizontal="right" vertical="top" wrapText="1"/>
    </xf>
    <xf numFmtId="0" fontId="21" fillId="0" borderId="0" xfId="1" quotePrefix="1" applyFont="1" applyAlignment="1">
      <alignment horizontal="left" vertical="top" wrapText="1"/>
    </xf>
    <xf numFmtId="0" fontId="33" fillId="0" borderId="0" xfId="7" applyFont="1" applyAlignment="1">
      <alignment horizontal="left" vertical="top" wrapText="1"/>
    </xf>
    <xf numFmtId="0" fontId="21" fillId="0" borderId="10" xfId="1" applyFont="1" applyBorder="1" applyAlignment="1">
      <alignment horizontal="left" vertical="top" wrapText="1"/>
    </xf>
    <xf numFmtId="2" fontId="31" fillId="0" borderId="10" xfId="1" applyNumberFormat="1" applyFont="1" applyBorder="1" applyAlignment="1">
      <alignment horizontal="right"/>
    </xf>
    <xf numFmtId="0" fontId="21" fillId="0" borderId="7" xfId="1" applyFont="1" applyBorder="1" applyAlignment="1">
      <alignment horizontal="right" vertical="top" wrapText="1"/>
    </xf>
    <xf numFmtId="0" fontId="22" fillId="0" borderId="7" xfId="1" applyFont="1" applyBorder="1" applyAlignment="1">
      <alignment horizontal="left" vertical="top"/>
    </xf>
    <xf numFmtId="0" fontId="23" fillId="0" borderId="7" xfId="1" applyFont="1" applyBorder="1" applyAlignment="1">
      <alignment horizontal="right" vertical="top" wrapText="1"/>
    </xf>
    <xf numFmtId="2" fontId="21" fillId="0" borderId="0" xfId="1" applyNumberFormat="1" applyFont="1" applyAlignment="1">
      <alignment horizontal="right" vertical="top"/>
    </xf>
    <xf numFmtId="2" fontId="34" fillId="0" borderId="0" xfId="1" quotePrefix="1" applyNumberFormat="1" applyFont="1" applyAlignment="1">
      <alignment horizontal="right" vertical="top" wrapText="1"/>
    </xf>
    <xf numFmtId="0" fontId="18" fillId="0" borderId="0" xfId="1" applyFont="1" applyAlignment="1">
      <alignment horizontal="left" vertical="top" wrapText="1"/>
    </xf>
    <xf numFmtId="2" fontId="26" fillId="0" borderId="0" xfId="1" quotePrefix="1" applyNumberFormat="1" applyFont="1" applyAlignment="1">
      <alignment horizontal="right" vertical="top" wrapText="1"/>
    </xf>
    <xf numFmtId="0" fontId="21" fillId="0" borderId="0" xfId="8" quotePrefix="1" applyFont="1" applyAlignment="1">
      <alignment horizontal="left" vertical="top" wrapText="1"/>
    </xf>
    <xf numFmtId="2" fontId="31" fillId="0" borderId="0" xfId="8" applyNumberFormat="1" applyFont="1" applyAlignment="1">
      <alignment horizontal="right"/>
    </xf>
    <xf numFmtId="0" fontId="21" fillId="0" borderId="10" xfId="8" applyFont="1" applyBorder="1" applyAlignment="1">
      <alignment horizontal="left" vertical="top"/>
    </xf>
    <xf numFmtId="0" fontId="21" fillId="0" borderId="10" xfId="8" quotePrefix="1" applyFont="1" applyBorder="1" applyAlignment="1">
      <alignment horizontal="left" vertical="top" wrapText="1"/>
    </xf>
    <xf numFmtId="2" fontId="31" fillId="0" borderId="10" xfId="8" applyNumberFormat="1" applyFont="1" applyBorder="1" applyAlignment="1">
      <alignment horizontal="right"/>
    </xf>
    <xf numFmtId="0" fontId="21" fillId="0" borderId="7" xfId="8" quotePrefix="1" applyFont="1" applyBorder="1" applyAlignment="1">
      <alignment horizontal="right" vertical="top" wrapText="1"/>
    </xf>
    <xf numFmtId="2" fontId="31" fillId="0" borderId="7" xfId="8" applyNumberFormat="1" applyFont="1" applyBorder="1" applyAlignment="1">
      <alignment horizontal="right"/>
    </xf>
    <xf numFmtId="2" fontId="23" fillId="0" borderId="0" xfId="8" applyNumberFormat="1" applyFont="1" applyAlignment="1">
      <alignment horizontal="left"/>
    </xf>
    <xf numFmtId="0" fontId="19" fillId="2" borderId="0" xfId="1" applyFont="1" applyFill="1" applyAlignment="1">
      <alignment horizontal="left" vertical="top"/>
    </xf>
    <xf numFmtId="2" fontId="19" fillId="2" borderId="0" xfId="1" applyNumberFormat="1" applyFont="1" applyFill="1" applyAlignment="1">
      <alignment horizontal="right" vertical="top" wrapText="1"/>
    </xf>
    <xf numFmtId="0" fontId="29" fillId="0" borderId="0" xfId="1" applyFont="1" applyAlignment="1">
      <alignment horizontal="left" vertical="top"/>
    </xf>
    <xf numFmtId="2" fontId="36" fillId="0" borderId="0" xfId="1" applyNumberFormat="1" applyFont="1" applyAlignment="1">
      <alignment horizontal="right" vertical="top" wrapText="1"/>
    </xf>
    <xf numFmtId="0" fontId="35" fillId="0" borderId="10" xfId="1" applyFont="1" applyBorder="1" applyAlignment="1">
      <alignment horizontal="left" vertical="top"/>
    </xf>
    <xf numFmtId="2" fontId="36" fillId="0" borderId="10" xfId="1" applyNumberFormat="1" applyFont="1" applyBorder="1" applyAlignment="1">
      <alignment horizontal="right" vertical="top" wrapText="1"/>
    </xf>
    <xf numFmtId="0" fontId="35" fillId="0" borderId="0" xfId="1" applyFont="1" applyAlignment="1">
      <alignment horizontal="left" vertical="top"/>
    </xf>
    <xf numFmtId="0" fontId="35" fillId="0" borderId="7" xfId="1" applyFont="1" applyBorder="1" applyAlignment="1">
      <alignment horizontal="left" vertical="top"/>
    </xf>
    <xf numFmtId="2" fontId="36" fillId="0" borderId="7" xfId="1" applyNumberFormat="1" applyFont="1" applyBorder="1" applyAlignment="1">
      <alignment horizontal="right" vertical="top" wrapText="1"/>
    </xf>
    <xf numFmtId="2" fontId="11" fillId="0" borderId="0" xfId="0" applyNumberFormat="1" applyFont="1" applyAlignment="1">
      <alignment horizontal="center" wrapText="1"/>
    </xf>
    <xf numFmtId="0" fontId="3" fillId="0" borderId="1" xfId="0" applyFont="1" applyBorder="1" applyAlignment="1">
      <alignment horizontal="left" vertical="top"/>
    </xf>
    <xf numFmtId="4" fontId="3" fillId="0" borderId="1" xfId="0" applyNumberFormat="1" applyFont="1" applyBorder="1" applyAlignment="1">
      <alignment horizontal="right" vertical="top"/>
    </xf>
    <xf numFmtId="0" fontId="3" fillId="0" borderId="5" xfId="0" applyFont="1" applyBorder="1" applyAlignment="1">
      <alignment horizontal="left" vertical="top"/>
    </xf>
    <xf numFmtId="4" fontId="1" fillId="0" borderId="0" xfId="0" applyNumberFormat="1" applyFont="1" applyAlignment="1">
      <alignment horizontal="center" wrapText="1"/>
    </xf>
    <xf numFmtId="4" fontId="20" fillId="0" borderId="0" xfId="1" applyNumberFormat="1" applyFont="1" applyAlignment="1">
      <alignment horizontal="right"/>
    </xf>
    <xf numFmtId="4" fontId="24" fillId="0" borderId="0" xfId="1" applyNumberFormat="1" applyFont="1" applyAlignment="1">
      <alignment horizontal="right" vertical="top"/>
    </xf>
    <xf numFmtId="4" fontId="20" fillId="0" borderId="0" xfId="1" applyNumberFormat="1" applyFont="1" applyAlignment="1">
      <alignment horizontal="right" vertical="top" wrapText="1"/>
    </xf>
    <xf numFmtId="4" fontId="20" fillId="0" borderId="0" xfId="1" quotePrefix="1" applyNumberFormat="1" applyFont="1" applyAlignment="1">
      <alignment horizontal="right" vertical="top" wrapText="1"/>
    </xf>
    <xf numFmtId="4" fontId="24" fillId="0" borderId="0" xfId="1" applyNumberFormat="1" applyFont="1" applyAlignment="1">
      <alignment horizontal="right" vertical="top" wrapText="1"/>
    </xf>
    <xf numFmtId="4" fontId="19" fillId="0" borderId="0" xfId="1" applyNumberFormat="1" applyFont="1" applyAlignment="1">
      <alignment horizontal="center" wrapText="1"/>
    </xf>
    <xf numFmtId="4" fontId="20" fillId="0" borderId="0" xfId="1" applyNumberFormat="1" applyFont="1" applyAlignment="1">
      <alignment horizontal="right" vertical="top"/>
    </xf>
    <xf numFmtId="4" fontId="24" fillId="2" borderId="0" xfId="1" applyNumberFormat="1" applyFont="1" applyFill="1" applyAlignment="1">
      <alignment horizontal="right" vertical="top" wrapText="1"/>
    </xf>
    <xf numFmtId="4" fontId="20" fillId="0" borderId="0" xfId="3" applyNumberFormat="1" applyFont="1" applyAlignment="1" applyProtection="1">
      <alignment horizontal="right"/>
      <protection locked="0"/>
    </xf>
    <xf numFmtId="4" fontId="20" fillId="0" borderId="10" xfId="6" applyNumberFormat="1" applyFont="1" applyBorder="1" applyAlignment="1" applyProtection="1">
      <alignment horizontal="right"/>
      <protection locked="0"/>
    </xf>
    <xf numFmtId="4" fontId="23" fillId="0" borderId="7" xfId="6" applyNumberFormat="1" applyFont="1" applyBorder="1" applyAlignment="1" applyProtection="1">
      <alignment horizontal="right"/>
      <protection locked="0"/>
    </xf>
    <xf numFmtId="4" fontId="23" fillId="0" borderId="10" xfId="6" applyNumberFormat="1" applyFont="1" applyBorder="1" applyAlignment="1" applyProtection="1">
      <alignment horizontal="right"/>
      <protection locked="0"/>
    </xf>
    <xf numFmtId="4" fontId="23" fillId="0" borderId="0" xfId="6" applyNumberFormat="1" applyFont="1" applyAlignment="1" applyProtection="1">
      <alignment horizontal="right"/>
      <protection locked="0"/>
    </xf>
    <xf numFmtId="4" fontId="23" fillId="0" borderId="10" xfId="3" applyNumberFormat="1" applyFont="1" applyBorder="1" applyAlignment="1" applyProtection="1">
      <alignment horizontal="right"/>
      <protection locked="0"/>
    </xf>
    <xf numFmtId="4" fontId="23" fillId="0" borderId="7" xfId="3" applyNumberFormat="1" applyFont="1" applyBorder="1" applyAlignment="1" applyProtection="1">
      <alignment horizontal="right"/>
      <protection locked="0"/>
    </xf>
    <xf numFmtId="4" fontId="23" fillId="0" borderId="0" xfId="3" applyNumberFormat="1" applyFont="1" applyAlignment="1" applyProtection="1">
      <alignment horizontal="right"/>
      <protection locked="0"/>
    </xf>
    <xf numFmtId="4" fontId="23" fillId="2" borderId="0" xfId="3" applyNumberFormat="1" applyFont="1" applyFill="1" applyAlignment="1" applyProtection="1">
      <alignment horizontal="right"/>
      <protection locked="0"/>
    </xf>
    <xf numFmtId="4" fontId="23" fillId="2" borderId="0" xfId="6" applyNumberFormat="1" applyFont="1" applyFill="1" applyAlignment="1" applyProtection="1">
      <alignment horizontal="right"/>
      <protection locked="0"/>
    </xf>
    <xf numFmtId="4" fontId="23" fillId="0" borderId="1" xfId="3" applyNumberFormat="1" applyFont="1" applyBorder="1" applyAlignment="1" applyProtection="1">
      <alignment horizontal="right"/>
      <protection locked="0"/>
    </xf>
    <xf numFmtId="4" fontId="23" fillId="2" borderId="0" xfId="1" applyNumberFormat="1" applyFont="1" applyFill="1" applyAlignment="1" applyProtection="1">
      <alignment horizontal="right"/>
      <protection locked="0"/>
    </xf>
    <xf numFmtId="4" fontId="23" fillId="0" borderId="0" xfId="1" applyNumberFormat="1" applyFont="1" applyAlignment="1">
      <alignment horizontal="right"/>
    </xf>
    <xf numFmtId="4" fontId="22" fillId="2" borderId="0" xfId="1" applyNumberFormat="1" applyFont="1" applyFill="1" applyAlignment="1">
      <alignment horizontal="right" vertical="top"/>
    </xf>
    <xf numFmtId="4" fontId="22" fillId="0" borderId="0" xfId="1" applyNumberFormat="1" applyFont="1" applyAlignment="1">
      <alignment horizontal="right" vertical="top"/>
    </xf>
    <xf numFmtId="4" fontId="23" fillId="0" borderId="10" xfId="7" applyNumberFormat="1" applyFont="1" applyBorder="1" applyAlignment="1">
      <alignment horizontal="right" vertical="top" wrapText="1"/>
    </xf>
    <xf numFmtId="4" fontId="23" fillId="0" borderId="0" xfId="7" applyNumberFormat="1" applyFont="1" applyAlignment="1">
      <alignment horizontal="right" vertical="top" wrapText="1"/>
    </xf>
    <xf numFmtId="4" fontId="23" fillId="0" borderId="0" xfId="7" quotePrefix="1" applyNumberFormat="1" applyFont="1" applyAlignment="1">
      <alignment horizontal="right" vertical="top" wrapText="1"/>
    </xf>
    <xf numFmtId="4" fontId="23" fillId="0" borderId="10" xfId="7" quotePrefix="1" applyNumberFormat="1" applyFont="1" applyBorder="1" applyAlignment="1">
      <alignment horizontal="right" vertical="top" wrapText="1"/>
    </xf>
    <xf numFmtId="4" fontId="23" fillId="0" borderId="0" xfId="1" applyNumberFormat="1" applyFont="1" applyAlignment="1" applyProtection="1">
      <alignment horizontal="right"/>
      <protection locked="0"/>
    </xf>
    <xf numFmtId="4" fontId="22" fillId="0" borderId="10" xfId="1" applyNumberFormat="1" applyFont="1" applyBorder="1" applyAlignment="1">
      <alignment horizontal="right" vertical="top"/>
    </xf>
    <xf numFmtId="4" fontId="23" fillId="0" borderId="0" xfId="1" applyNumberFormat="1" applyFont="1" applyAlignment="1">
      <alignment horizontal="right" vertical="top" wrapText="1"/>
    </xf>
    <xf numFmtId="4" fontId="23" fillId="0" borderId="7" xfId="1" applyNumberFormat="1" applyFont="1" applyBorder="1" applyAlignment="1" applyProtection="1">
      <alignment horizontal="right"/>
      <protection locked="0"/>
    </xf>
    <xf numFmtId="4" fontId="23" fillId="0" borderId="10" xfId="1" applyNumberFormat="1" applyFont="1" applyBorder="1" applyAlignment="1" applyProtection="1">
      <alignment horizontal="right"/>
      <protection locked="0"/>
    </xf>
    <xf numFmtId="4" fontId="22" fillId="2" borderId="0" xfId="1" applyNumberFormat="1" applyFont="1" applyFill="1" applyAlignment="1" applyProtection="1">
      <alignment horizontal="right"/>
      <protection locked="0"/>
    </xf>
    <xf numFmtId="4" fontId="23" fillId="0" borderId="0" xfId="8" applyNumberFormat="1" applyFont="1" applyAlignment="1" applyProtection="1">
      <alignment horizontal="right"/>
      <protection locked="0"/>
    </xf>
    <xf numFmtId="4" fontId="23" fillId="0" borderId="10" xfId="8" applyNumberFormat="1" applyFont="1" applyBorder="1" applyAlignment="1" applyProtection="1">
      <alignment horizontal="right"/>
      <protection locked="0"/>
    </xf>
    <xf numFmtId="4" fontId="23" fillId="0" borderId="0" xfId="1" applyNumberFormat="1" applyFont="1" applyAlignment="1">
      <alignment horizontal="right" vertical="top"/>
    </xf>
    <xf numFmtId="4" fontId="23" fillId="0" borderId="10" xfId="1" applyNumberFormat="1" applyFont="1" applyBorder="1" applyAlignment="1">
      <alignment horizontal="right" vertical="top" wrapText="1"/>
    </xf>
    <xf numFmtId="4" fontId="23" fillId="0" borderId="7" xfId="1" applyNumberFormat="1" applyFont="1" applyBorder="1" applyAlignment="1">
      <alignment horizontal="right" vertical="top" wrapText="1"/>
    </xf>
    <xf numFmtId="4" fontId="23" fillId="0" borderId="7" xfId="1" applyNumberFormat="1" applyFont="1" applyBorder="1" applyAlignment="1">
      <alignment horizontal="right" vertical="top"/>
    </xf>
    <xf numFmtId="4" fontId="23" fillId="0" borderId="7" xfId="8" applyNumberFormat="1" applyFont="1" applyBorder="1" applyAlignment="1" applyProtection="1">
      <alignment horizontal="right"/>
      <protection locked="0"/>
    </xf>
    <xf numFmtId="4" fontId="23" fillId="0" borderId="10" xfId="1" quotePrefix="1" applyNumberFormat="1" applyFont="1" applyBorder="1" applyAlignment="1">
      <alignment horizontal="right" vertical="top" wrapText="1"/>
    </xf>
    <xf numFmtId="4" fontId="23" fillId="0" borderId="7" xfId="1" quotePrefix="1" applyNumberFormat="1" applyFont="1" applyBorder="1" applyAlignment="1">
      <alignment horizontal="right" vertical="top" wrapText="1"/>
    </xf>
    <xf numFmtId="4" fontId="23" fillId="0" borderId="0" xfId="1" quotePrefix="1" applyNumberFormat="1" applyFont="1" applyAlignment="1">
      <alignment horizontal="right" vertical="top" wrapText="1"/>
    </xf>
    <xf numFmtId="4" fontId="36" fillId="2" borderId="0" xfId="1" applyNumberFormat="1" applyFont="1" applyFill="1" applyAlignment="1">
      <alignment horizontal="right" vertical="top" wrapText="1"/>
    </xf>
    <xf numFmtId="4" fontId="36" fillId="0" borderId="0" xfId="1" applyNumberFormat="1" applyFont="1" applyAlignment="1">
      <alignment horizontal="right" vertical="top" wrapText="1"/>
    </xf>
    <xf numFmtId="4" fontId="23" fillId="0" borderId="10" xfId="1" applyNumberFormat="1" applyFont="1" applyBorder="1" applyAlignment="1">
      <alignment horizontal="right"/>
    </xf>
    <xf numFmtId="4" fontId="36" fillId="0" borderId="7" xfId="1" applyNumberFormat="1" applyFont="1" applyBorder="1" applyAlignment="1">
      <alignment horizontal="right" vertical="top" wrapText="1"/>
    </xf>
    <xf numFmtId="0" fontId="3" fillId="0" borderId="0" xfId="0" applyFont="1" applyAlignment="1">
      <alignment horizontal="left" vertical="top"/>
    </xf>
    <xf numFmtId="0" fontId="3" fillId="0" borderId="5" xfId="0" applyFont="1" applyBorder="1" applyAlignment="1">
      <alignment vertical="top"/>
    </xf>
    <xf numFmtId="0" fontId="3" fillId="0" borderId="1" xfId="0" applyFont="1" applyBorder="1" applyAlignment="1">
      <alignment vertical="top"/>
    </xf>
    <xf numFmtId="0" fontId="1" fillId="0" borderId="1" xfId="0" applyFont="1" applyBorder="1" applyAlignment="1">
      <alignment vertical="top"/>
    </xf>
    <xf numFmtId="0" fontId="9" fillId="0" borderId="5" xfId="0" applyFont="1" applyBorder="1" applyAlignment="1">
      <alignment horizontal="left" vertical="top"/>
    </xf>
    <xf numFmtId="165" fontId="22" fillId="2" borderId="0" xfId="1" applyNumberFormat="1" applyFont="1" applyFill="1" applyAlignment="1" applyProtection="1">
      <alignment horizontal="right" vertical="top"/>
      <protection locked="0"/>
    </xf>
    <xf numFmtId="165" fontId="36" fillId="0" borderId="0" xfId="1" applyNumberFormat="1" applyFont="1" applyAlignment="1">
      <alignment horizontal="right" vertical="top"/>
    </xf>
    <xf numFmtId="165" fontId="36" fillId="0" borderId="10" xfId="1" applyNumberFormat="1" applyFont="1" applyBorder="1" applyAlignment="1">
      <alignment horizontal="right" vertical="top"/>
    </xf>
    <xf numFmtId="165" fontId="36" fillId="0" borderId="7" xfId="1" applyNumberFormat="1" applyFont="1" applyBorder="1" applyAlignment="1">
      <alignment horizontal="right" vertical="top"/>
    </xf>
    <xf numFmtId="165" fontId="19" fillId="0" borderId="0" xfId="1" applyNumberFormat="1" applyFont="1" applyAlignment="1">
      <alignment horizontal="right" vertical="top"/>
    </xf>
    <xf numFmtId="166" fontId="21" fillId="0" borderId="0" xfId="1" applyNumberFormat="1" applyFont="1" applyAlignment="1">
      <alignment horizontal="left" vertical="top"/>
    </xf>
    <xf numFmtId="166" fontId="18" fillId="0" borderId="0" xfId="1" applyNumberFormat="1" applyFont="1" applyAlignment="1">
      <alignment horizontal="left" vertical="top"/>
    </xf>
    <xf numFmtId="166" fontId="21" fillId="0" borderId="0" xfId="1" applyNumberFormat="1" applyFont="1" applyAlignment="1">
      <alignment horizontal="left" vertical="top" wrapText="1"/>
    </xf>
    <xf numFmtId="166" fontId="25" fillId="0" borderId="0" xfId="1" quotePrefix="1" applyNumberFormat="1" applyFont="1" applyAlignment="1">
      <alignment horizontal="left" vertical="top" wrapText="1"/>
    </xf>
    <xf numFmtId="166" fontId="27" fillId="0" borderId="0" xfId="1" applyNumberFormat="1" applyFont="1" applyAlignment="1">
      <alignment horizontal="left" vertical="top" wrapText="1"/>
    </xf>
    <xf numFmtId="166" fontId="29" fillId="0" borderId="0" xfId="1" applyNumberFormat="1" applyFont="1" applyAlignment="1">
      <alignment horizontal="center"/>
    </xf>
    <xf numFmtId="166" fontId="27" fillId="2" borderId="0" xfId="1" applyNumberFormat="1" applyFont="1" applyFill="1" applyAlignment="1">
      <alignment horizontal="left" vertical="top" wrapText="1"/>
    </xf>
    <xf numFmtId="166" fontId="21" fillId="0" borderId="0" xfId="4" applyNumberFormat="1" applyFont="1" applyAlignment="1">
      <alignment horizontal="right"/>
    </xf>
    <xf numFmtId="166" fontId="18" fillId="0" borderId="10" xfId="6" applyNumberFormat="1" applyFont="1" applyBorder="1" applyAlignment="1" applyProtection="1">
      <alignment horizontal="right"/>
      <protection locked="0"/>
    </xf>
    <xf numFmtId="166" fontId="23" fillId="0" borderId="7" xfId="4" applyNumberFormat="1" applyFont="1" applyBorder="1" applyAlignment="1">
      <alignment horizontal="right"/>
    </xf>
    <xf numFmtId="166" fontId="22" fillId="0" borderId="10" xfId="6" applyNumberFormat="1" applyFont="1" applyBorder="1" applyAlignment="1" applyProtection="1">
      <alignment horizontal="right"/>
      <protection locked="0"/>
    </xf>
    <xf numFmtId="166" fontId="23" fillId="0" borderId="10" xfId="4" applyNumberFormat="1" applyFont="1" applyBorder="1" applyAlignment="1">
      <alignment horizontal="right"/>
    </xf>
    <xf numFmtId="166" fontId="23" fillId="0" borderId="0" xfId="4" applyNumberFormat="1" applyFont="1" applyAlignment="1">
      <alignment horizontal="right"/>
    </xf>
    <xf numFmtId="166" fontId="22" fillId="0" borderId="10" xfId="3" applyNumberFormat="1" applyFont="1" applyBorder="1" applyAlignment="1" applyProtection="1">
      <alignment horizontal="right"/>
      <protection locked="0"/>
    </xf>
    <xf numFmtId="166" fontId="22" fillId="0" borderId="0" xfId="3" applyNumberFormat="1" applyFont="1" applyAlignment="1" applyProtection="1">
      <alignment horizontal="right"/>
      <protection locked="0"/>
    </xf>
    <xf numFmtId="166" fontId="23" fillId="2" borderId="0" xfId="4" applyNumberFormat="1" applyFont="1" applyFill="1" applyAlignment="1">
      <alignment horizontal="right"/>
    </xf>
    <xf numFmtId="166" fontId="23" fillId="0" borderId="1" xfId="4" applyNumberFormat="1" applyFont="1" applyBorder="1" applyAlignment="1">
      <alignment horizontal="right"/>
    </xf>
    <xf numFmtId="166" fontId="23" fillId="0" borderId="0" xfId="1" applyNumberFormat="1" applyFont="1" applyAlignment="1">
      <alignment horizontal="left" vertical="top"/>
    </xf>
    <xf numFmtId="166" fontId="22" fillId="2" borderId="0" xfId="1" applyNumberFormat="1" applyFont="1" applyFill="1" applyAlignment="1">
      <alignment horizontal="left" vertical="top"/>
    </xf>
    <xf numFmtId="166" fontId="22" fillId="0" borderId="0" xfId="1" applyNumberFormat="1" applyFont="1" applyAlignment="1">
      <alignment horizontal="left" vertical="top"/>
    </xf>
    <xf numFmtId="166" fontId="23" fillId="0" borderId="10" xfId="7" applyNumberFormat="1" applyFont="1" applyBorder="1" applyAlignment="1">
      <alignment vertical="top" wrapText="1"/>
    </xf>
    <xf numFmtId="166" fontId="26" fillId="0" borderId="0" xfId="7" quotePrefix="1" applyNumberFormat="1" applyFont="1" applyAlignment="1">
      <alignment vertical="top" wrapText="1"/>
    </xf>
    <xf numFmtId="166" fontId="26" fillId="0" borderId="10" xfId="7" quotePrefix="1" applyNumberFormat="1" applyFont="1" applyBorder="1" applyAlignment="1">
      <alignment vertical="top" wrapText="1"/>
    </xf>
    <xf numFmtId="166" fontId="22" fillId="0" borderId="10" xfId="1" applyNumberFormat="1" applyFont="1" applyBorder="1" applyAlignment="1">
      <alignment horizontal="left" vertical="top"/>
    </xf>
    <xf numFmtId="166" fontId="22" fillId="2" borderId="0" xfId="4" applyNumberFormat="1" applyFont="1" applyFill="1" applyAlignment="1">
      <alignment horizontal="right"/>
    </xf>
    <xf numFmtId="166" fontId="23" fillId="0" borderId="0" xfId="1" applyNumberFormat="1" applyFont="1" applyAlignment="1">
      <alignment horizontal="left" vertical="top" wrapText="1"/>
    </xf>
    <xf numFmtId="166" fontId="22" fillId="0" borderId="0" xfId="1" applyNumberFormat="1" applyFont="1" applyAlignment="1" applyProtection="1">
      <alignment horizontal="right" vertical="top"/>
      <protection locked="0"/>
    </xf>
    <xf numFmtId="166" fontId="26" fillId="0" borderId="10" xfId="1" applyNumberFormat="1" applyFont="1" applyBorder="1" applyAlignment="1">
      <alignment horizontal="left" vertical="top" wrapText="1"/>
    </xf>
    <xf numFmtId="166" fontId="26" fillId="0" borderId="0" xfId="1" applyNumberFormat="1" applyFont="1" applyAlignment="1">
      <alignment horizontal="left" vertical="top" wrapText="1"/>
    </xf>
    <xf numFmtId="166" fontId="22" fillId="0" borderId="0" xfId="1" applyNumberFormat="1" applyFont="1" applyAlignment="1" applyProtection="1">
      <alignment horizontal="right"/>
      <protection locked="0"/>
    </xf>
    <xf numFmtId="166" fontId="26" fillId="0" borderId="10" xfId="1" quotePrefix="1" applyNumberFormat="1" applyFont="1" applyBorder="1" applyAlignment="1">
      <alignment horizontal="left" vertical="top" wrapText="1"/>
    </xf>
    <xf numFmtId="166" fontId="26" fillId="0" borderId="0" xfId="1" quotePrefix="1" applyNumberFormat="1" applyFont="1" applyAlignment="1">
      <alignment horizontal="left" vertical="top" wrapText="1"/>
    </xf>
    <xf numFmtId="166" fontId="23" fillId="0" borderId="0" xfId="4" applyNumberFormat="1" applyFont="1" applyAlignment="1">
      <alignment horizontal="left"/>
    </xf>
    <xf numFmtId="166" fontId="36" fillId="2" borderId="0" xfId="1" applyNumberFormat="1" applyFont="1" applyFill="1" applyAlignment="1">
      <alignment horizontal="right" vertical="top"/>
    </xf>
    <xf numFmtId="166" fontId="36" fillId="0" borderId="0" xfId="1" applyNumberFormat="1" applyFont="1" applyAlignment="1">
      <alignment horizontal="right" vertical="top"/>
    </xf>
    <xf numFmtId="165" fontId="9" fillId="0" borderId="0" xfId="0" applyNumberFormat="1" applyFont="1" applyAlignment="1">
      <alignment horizontal="right"/>
    </xf>
    <xf numFmtId="165" fontId="1" fillId="0" borderId="0" xfId="0" applyNumberFormat="1" applyFont="1" applyAlignment="1">
      <alignment horizontal="right"/>
    </xf>
    <xf numFmtId="165" fontId="1" fillId="0" borderId="7" xfId="0" applyNumberFormat="1" applyFont="1" applyBorder="1" applyAlignment="1">
      <alignment horizontal="right"/>
    </xf>
    <xf numFmtId="165" fontId="3" fillId="0" borderId="6" xfId="0" applyNumberFormat="1" applyFont="1" applyBorder="1" applyAlignment="1">
      <alignment horizontal="right"/>
    </xf>
    <xf numFmtId="0" fontId="1" fillId="0" borderId="0" xfId="0" applyFont="1" applyAlignment="1">
      <alignment horizontal="left"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Alignment="1">
      <alignment horizontal="center"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1" fillId="0" borderId="7" xfId="0" applyFont="1" applyBorder="1" applyAlignment="1">
      <alignment horizontal="left" vertical="top"/>
    </xf>
    <xf numFmtId="0" fontId="1" fillId="0" borderId="15" xfId="0" applyFont="1" applyBorder="1" applyAlignment="1">
      <alignment horizontal="left" vertical="top"/>
    </xf>
    <xf numFmtId="0" fontId="9" fillId="0" borderId="0" xfId="0" applyFont="1" applyAlignment="1">
      <alignment horizontal="left" vertical="top"/>
    </xf>
    <xf numFmtId="0" fontId="2"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top"/>
    </xf>
    <xf numFmtId="0" fontId="8" fillId="0" borderId="1" xfId="0" applyFont="1" applyBorder="1" applyAlignment="1">
      <alignment horizontal="left" vertical="top"/>
    </xf>
    <xf numFmtId="0" fontId="8" fillId="0" borderId="6" xfId="0" applyFont="1" applyBorder="1" applyAlignment="1">
      <alignment horizontal="left" vertical="top"/>
    </xf>
    <xf numFmtId="0" fontId="2" fillId="0" borderId="0" xfId="0" applyFont="1" applyAlignment="1">
      <alignment horizontal="justify" vertical="top" wrapText="1"/>
    </xf>
    <xf numFmtId="0" fontId="2" fillId="0" borderId="0" xfId="0" applyFont="1" applyAlignment="1">
      <alignment horizontal="justify" vertical="top"/>
    </xf>
    <xf numFmtId="0" fontId="3" fillId="0" borderId="3" xfId="0" applyFont="1" applyBorder="1" applyAlignment="1">
      <alignment horizontal="left" vertical="top"/>
    </xf>
    <xf numFmtId="0" fontId="3" fillId="0" borderId="4" xfId="0" applyFont="1" applyBorder="1" applyAlignment="1">
      <alignment horizontal="left" vertical="top"/>
    </xf>
    <xf numFmtId="4" fontId="3" fillId="0" borderId="1" xfId="0" applyNumberFormat="1" applyFont="1" applyBorder="1" applyAlignment="1">
      <alignment horizontal="right" vertical="top"/>
    </xf>
    <xf numFmtId="4" fontId="3" fillId="0" borderId="6" xfId="0" applyNumberFormat="1" applyFont="1" applyBorder="1" applyAlignment="1">
      <alignment horizontal="right" vertical="top"/>
    </xf>
    <xf numFmtId="0" fontId="9"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22" fillId="2" borderId="0" xfId="8" applyFont="1" applyFill="1" applyAlignment="1">
      <alignment horizontal="left" vertical="top" wrapText="1"/>
    </xf>
  </cellXfs>
  <cellStyles count="12">
    <cellStyle name="Normal" xfId="0" builtinId="0"/>
    <cellStyle name="Normal 10" xfId="7" xr:uid="{74065EE6-1BE7-479B-864E-7DABAB8A184E}"/>
    <cellStyle name="Normal 14" xfId="4" xr:uid="{A5514C18-40FB-466B-8654-00AB9E31AF96}"/>
    <cellStyle name="Normal 15" xfId="6" xr:uid="{44D6E9D2-A3A1-4146-B872-52D5CDD8FAC0}"/>
    <cellStyle name="Normal 16" xfId="3" xr:uid="{EE568627-1FC1-41A8-B519-FE6E2FD8E9C0}"/>
    <cellStyle name="Normal 2" xfId="9" xr:uid="{6B0DC6EC-AEEE-4808-8D30-0CAF3612FD27}"/>
    <cellStyle name="Normal 3" xfId="8" xr:uid="{838FFFDC-3627-4FC4-845C-EB2DF2331788}"/>
    <cellStyle name="Normal 33" xfId="2" xr:uid="{F963F00C-1096-4FC5-B641-831F93426C44}"/>
    <cellStyle name="Normal 34" xfId="5" xr:uid="{1E7009E0-3F35-4F80-9F20-EAE603BAA2F2}"/>
    <cellStyle name="Normal 4" xfId="10" xr:uid="{3F85DA5B-907B-44BD-BD28-4F66B5E7BD85}"/>
    <cellStyle name="Normalno 2" xfId="1" xr:uid="{1D68F9C2-CBDF-476C-BC74-DCFAE4C7F139}"/>
    <cellStyle name="Normalno 2 2" xfId="11" xr:uid="{099F5618-402B-47CE-A8A5-BACC6BD5E68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G43"/>
  <sheetViews>
    <sheetView view="pageBreakPreview" zoomScaleNormal="100" zoomScaleSheetLayoutView="100" workbookViewId="0">
      <selection activeCell="B36" sqref="B36"/>
    </sheetView>
  </sheetViews>
  <sheetFormatPr defaultColWidth="9.140625" defaultRowHeight="12.75"/>
  <cols>
    <col min="1" max="1" width="10.7109375" style="1" customWidth="1"/>
    <col min="2" max="2" width="42.7109375" style="2" customWidth="1"/>
    <col min="3" max="3" width="4.7109375" style="4" customWidth="1"/>
    <col min="4" max="4" width="8.7109375" style="10" customWidth="1"/>
    <col min="5" max="5" width="2.42578125" style="4" customWidth="1"/>
    <col min="6" max="6" width="9.28515625" style="5" customWidth="1"/>
    <col min="7" max="7" width="10.28515625" style="4" customWidth="1"/>
    <col min="8" max="16384" width="9.140625" style="1"/>
  </cols>
  <sheetData>
    <row r="8" spans="1:7">
      <c r="A8" s="17" t="s">
        <v>18</v>
      </c>
      <c r="B8" s="317" t="s">
        <v>209</v>
      </c>
      <c r="C8" s="317"/>
      <c r="D8" s="317"/>
      <c r="E8" s="317"/>
      <c r="F8" s="317"/>
      <c r="G8" s="318"/>
    </row>
    <row r="9" spans="1:7">
      <c r="A9" s="18" t="s">
        <v>19</v>
      </c>
      <c r="B9" s="1" t="s">
        <v>210</v>
      </c>
      <c r="C9" s="1"/>
      <c r="D9" s="1"/>
      <c r="E9" s="1"/>
      <c r="F9" s="1"/>
      <c r="G9" s="29"/>
    </row>
    <row r="10" spans="1:7">
      <c r="A10" s="18"/>
      <c r="B10" s="4" t="s">
        <v>211</v>
      </c>
      <c r="C10" s="1"/>
      <c r="D10" s="1"/>
      <c r="E10" s="1"/>
      <c r="F10" s="1"/>
      <c r="G10" s="29"/>
    </row>
    <row r="11" spans="1:7">
      <c r="A11" s="19" t="s">
        <v>20</v>
      </c>
      <c r="B11" s="319" t="s">
        <v>212</v>
      </c>
      <c r="C11" s="319"/>
      <c r="D11" s="319"/>
      <c r="E11" s="319"/>
      <c r="F11" s="319"/>
      <c r="G11" s="320"/>
    </row>
    <row r="18" spans="1:7" ht="27.75">
      <c r="A18" s="316" t="s">
        <v>213</v>
      </c>
      <c r="B18" s="316"/>
      <c r="C18" s="316"/>
      <c r="D18" s="316"/>
      <c r="E18" s="316"/>
      <c r="F18" s="316"/>
      <c r="G18" s="316"/>
    </row>
    <row r="19" spans="1:7" ht="27.75">
      <c r="A19" s="316" t="s">
        <v>214</v>
      </c>
      <c r="B19" s="316"/>
      <c r="C19" s="316"/>
      <c r="D19" s="316"/>
      <c r="E19" s="316"/>
      <c r="F19" s="316"/>
      <c r="G19" s="316"/>
    </row>
    <row r="21" spans="1:7" ht="13.5" thickBot="1"/>
    <row r="22" spans="1:7" ht="28.5" thickBot="1">
      <c r="A22" s="313" t="s">
        <v>494</v>
      </c>
      <c r="B22" s="314"/>
      <c r="C22" s="314"/>
      <c r="D22" s="314"/>
      <c r="E22" s="314"/>
      <c r="F22" s="314"/>
      <c r="G22" s="315"/>
    </row>
    <row r="29" spans="1:7">
      <c r="B29" s="11"/>
    </row>
    <row r="40" spans="1:7">
      <c r="A40" s="312"/>
      <c r="B40" s="312"/>
    </row>
    <row r="42" spans="1:7">
      <c r="B42" s="11"/>
    </row>
    <row r="43" spans="1:7" ht="13.5" thickBot="1">
      <c r="A43" s="12"/>
      <c r="B43" s="13"/>
      <c r="C43" s="14"/>
      <c r="D43" s="15"/>
      <c r="E43" s="14"/>
      <c r="F43" s="16"/>
      <c r="G43" s="14"/>
    </row>
  </sheetData>
  <mergeCells count="6">
    <mergeCell ref="A40:B40"/>
    <mergeCell ref="A22:G22"/>
    <mergeCell ref="A18:G18"/>
    <mergeCell ref="A19:G19"/>
    <mergeCell ref="B8:G8"/>
    <mergeCell ref="B11:G11"/>
  </mergeCells>
  <pageMargins left="0.98425196850393704" right="0.29527559055118113" top="0.29527559055118113" bottom="0.2952755905511811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9"/>
  <sheetViews>
    <sheetView view="pageBreakPreview" zoomScale="120" zoomScaleNormal="100" zoomScaleSheetLayoutView="120" workbookViewId="0">
      <selection activeCell="E15" sqref="E15"/>
    </sheetView>
  </sheetViews>
  <sheetFormatPr defaultColWidth="9.140625" defaultRowHeight="12.75"/>
  <cols>
    <col min="1" max="1" width="5.28515625" style="1" customWidth="1"/>
    <col min="2" max="2" width="37.7109375" style="2" customWidth="1"/>
    <col min="3" max="3" width="4.7109375" style="4" customWidth="1"/>
    <col min="4" max="4" width="8.7109375" style="24" customWidth="1"/>
    <col min="5" max="5" width="2.42578125" style="4" customWidth="1"/>
    <col min="6" max="6" width="10.5703125" style="5" customWidth="1"/>
    <col min="7" max="7" width="2.7109375" style="4" customWidth="1"/>
    <col min="8" max="8" width="15.7109375" style="5" customWidth="1"/>
    <col min="9" max="16384" width="9.140625" style="1"/>
  </cols>
  <sheetData>
    <row r="1" spans="1:8" ht="25.5" customHeight="1">
      <c r="A1" s="325" t="s">
        <v>493</v>
      </c>
      <c r="B1" s="325"/>
      <c r="C1" s="325"/>
      <c r="D1" s="325"/>
      <c r="E1" s="325"/>
      <c r="F1" s="325"/>
      <c r="G1" s="325"/>
      <c r="H1" s="325"/>
    </row>
    <row r="3" spans="1:8" ht="20.25">
      <c r="A3" s="326" t="s">
        <v>21</v>
      </c>
      <c r="B3" s="326"/>
      <c r="C3" s="326"/>
      <c r="D3" s="326"/>
      <c r="E3" s="326"/>
      <c r="F3" s="326"/>
      <c r="G3" s="326"/>
      <c r="H3" s="326"/>
    </row>
    <row r="4" spans="1:8" ht="13.5" thickBot="1"/>
    <row r="5" spans="1:8" ht="18.75" thickBot="1">
      <c r="A5" s="20" t="s">
        <v>22</v>
      </c>
      <c r="B5" s="331" t="s">
        <v>23</v>
      </c>
      <c r="C5" s="331"/>
      <c r="D5" s="331"/>
      <c r="E5" s="331"/>
      <c r="F5" s="331"/>
      <c r="G5" s="331"/>
      <c r="H5" s="332"/>
    </row>
    <row r="7" spans="1:8" ht="18">
      <c r="A7" s="21" t="s">
        <v>215</v>
      </c>
      <c r="B7" s="327" t="s">
        <v>279</v>
      </c>
      <c r="C7" s="327"/>
      <c r="D7" s="327"/>
      <c r="E7" s="327"/>
      <c r="F7" s="327"/>
      <c r="G7" s="327"/>
      <c r="H7" s="328"/>
    </row>
    <row r="9" spans="1:8">
      <c r="A9" s="322" t="s">
        <v>24</v>
      </c>
      <c r="B9" s="322"/>
      <c r="C9" s="322"/>
      <c r="D9" s="322"/>
      <c r="E9" s="322"/>
      <c r="F9" s="322"/>
      <c r="G9" s="322"/>
      <c r="H9" s="322"/>
    </row>
    <row r="11" spans="1:8" ht="25.5" customHeight="1">
      <c r="A11" s="329" t="s">
        <v>348</v>
      </c>
      <c r="B11" s="330"/>
      <c r="C11" s="330"/>
      <c r="D11" s="330"/>
      <c r="E11" s="330"/>
      <c r="F11" s="330"/>
      <c r="G11" s="330"/>
      <c r="H11" s="330"/>
    </row>
    <row r="13" spans="1:8" ht="39.75" customHeight="1">
      <c r="A13" s="36" t="s">
        <v>378</v>
      </c>
      <c r="B13" s="37" t="s">
        <v>379</v>
      </c>
      <c r="C13" s="38" t="s">
        <v>380</v>
      </c>
      <c r="D13" s="211" t="s">
        <v>495</v>
      </c>
      <c r="E13" s="38"/>
      <c r="F13" s="215" t="s">
        <v>550</v>
      </c>
      <c r="G13" s="38"/>
      <c r="H13" s="40" t="s">
        <v>551</v>
      </c>
    </row>
    <row r="14" spans="1:8" ht="38.25">
      <c r="A14" s="1" t="s">
        <v>216</v>
      </c>
      <c r="B14" s="2" t="s">
        <v>221</v>
      </c>
    </row>
    <row r="15" spans="1:8">
      <c r="B15" s="2" t="s">
        <v>217</v>
      </c>
      <c r="C15" s="4" t="s">
        <v>13</v>
      </c>
      <c r="D15" s="24">
        <v>2</v>
      </c>
      <c r="E15" s="4" t="s">
        <v>1</v>
      </c>
      <c r="H15" s="5">
        <f>(D15*F15)</f>
        <v>0</v>
      </c>
    </row>
    <row r="17" spans="1:8" ht="38.25">
      <c r="A17" s="1" t="s">
        <v>218</v>
      </c>
      <c r="B17" s="2" t="s">
        <v>219</v>
      </c>
      <c r="C17" s="4" t="s">
        <v>6</v>
      </c>
      <c r="D17" s="24">
        <v>200</v>
      </c>
      <c r="E17" s="4" t="s">
        <v>1</v>
      </c>
      <c r="H17" s="5">
        <f>(D17*F17)</f>
        <v>0</v>
      </c>
    </row>
    <row r="18" spans="1:8" ht="51" customHeight="1">
      <c r="B18" s="2" t="s">
        <v>324</v>
      </c>
    </row>
    <row r="20" spans="1:8" ht="63.75">
      <c r="A20" s="1" t="s">
        <v>220</v>
      </c>
      <c r="B20" s="2" t="s">
        <v>349</v>
      </c>
      <c r="C20" s="4" t="s">
        <v>6</v>
      </c>
      <c r="D20" s="24">
        <v>50</v>
      </c>
      <c r="E20" s="4" t="s">
        <v>1</v>
      </c>
      <c r="H20" s="5">
        <f>(D20*F20)</f>
        <v>0</v>
      </c>
    </row>
    <row r="22" spans="1:8" ht="25.5">
      <c r="A22" s="1" t="s">
        <v>223</v>
      </c>
      <c r="B22" s="2" t="s">
        <v>224</v>
      </c>
      <c r="C22" s="4" t="s">
        <v>27</v>
      </c>
      <c r="D22" s="24">
        <v>0.25</v>
      </c>
      <c r="E22" s="4" t="s">
        <v>1</v>
      </c>
      <c r="H22" s="5">
        <f>(D22*F22)</f>
        <v>0</v>
      </c>
    </row>
    <row r="23" spans="1:8">
      <c r="A23" s="6"/>
      <c r="B23" s="7"/>
      <c r="C23" s="8"/>
      <c r="D23" s="25"/>
      <c r="E23" s="8"/>
      <c r="F23" s="9"/>
      <c r="G23" s="8"/>
      <c r="H23" s="9"/>
    </row>
    <row r="25" spans="1:8" ht="15.75">
      <c r="A25" s="23" t="s">
        <v>215</v>
      </c>
      <c r="B25" s="321" t="s">
        <v>280</v>
      </c>
      <c r="C25" s="321"/>
      <c r="D25" s="321"/>
      <c r="E25" s="321"/>
      <c r="F25" s="321"/>
      <c r="G25" s="321"/>
      <c r="H25" s="22">
        <f>SUM(H14:H22)</f>
        <v>0</v>
      </c>
    </row>
    <row r="28" spans="1:8" ht="18">
      <c r="A28" s="21" t="s">
        <v>25</v>
      </c>
      <c r="B28" s="327" t="s">
        <v>26</v>
      </c>
      <c r="C28" s="327"/>
      <c r="D28" s="327"/>
      <c r="E28" s="327"/>
      <c r="F28" s="327"/>
      <c r="G28" s="327"/>
      <c r="H28" s="328"/>
    </row>
    <row r="30" spans="1:8">
      <c r="A30" s="322" t="s">
        <v>24</v>
      </c>
      <c r="B30" s="322"/>
      <c r="C30" s="322"/>
      <c r="D30" s="322"/>
      <c r="E30" s="322"/>
      <c r="F30" s="322"/>
      <c r="G30" s="322"/>
      <c r="H30" s="322"/>
    </row>
    <row r="32" spans="1:8" ht="42" customHeight="1">
      <c r="A32" s="329" t="s">
        <v>496</v>
      </c>
      <c r="B32" s="330"/>
      <c r="C32" s="330"/>
      <c r="D32" s="330"/>
      <c r="E32" s="330"/>
      <c r="F32" s="330"/>
      <c r="G32" s="330"/>
      <c r="H32" s="330"/>
    </row>
    <row r="34" spans="1:8" ht="38.25">
      <c r="A34" s="1" t="s">
        <v>0</v>
      </c>
      <c r="B34" s="2" t="s">
        <v>350</v>
      </c>
    </row>
    <row r="35" spans="1:8" ht="51" customHeight="1">
      <c r="B35" s="2" t="s">
        <v>225</v>
      </c>
    </row>
    <row r="36" spans="1:8" ht="25.5">
      <c r="B36" s="2" t="s">
        <v>226</v>
      </c>
    </row>
    <row r="37" spans="1:8" ht="38.25">
      <c r="B37" s="2" t="s">
        <v>222</v>
      </c>
      <c r="C37" s="4" t="s">
        <v>27</v>
      </c>
      <c r="D37" s="24">
        <v>70</v>
      </c>
      <c r="E37" s="4" t="s">
        <v>1</v>
      </c>
      <c r="H37" s="5">
        <f>(D37*F37)</f>
        <v>0</v>
      </c>
    </row>
    <row r="39" spans="1:8" ht="25.5">
      <c r="A39" s="1" t="s">
        <v>3</v>
      </c>
      <c r="B39" s="2" t="s">
        <v>230</v>
      </c>
      <c r="C39" s="4" t="s">
        <v>27</v>
      </c>
      <c r="D39" s="24">
        <v>22</v>
      </c>
      <c r="E39" s="4" t="s">
        <v>1</v>
      </c>
      <c r="H39" s="5">
        <f>(D39*F39)</f>
        <v>0</v>
      </c>
    </row>
    <row r="41" spans="1:8" ht="51">
      <c r="A41" s="1" t="s">
        <v>28</v>
      </c>
      <c r="B41" s="2" t="s">
        <v>227</v>
      </c>
      <c r="C41" s="1"/>
      <c r="D41" s="1"/>
      <c r="E41" s="1"/>
      <c r="F41" s="1"/>
      <c r="G41" s="1"/>
      <c r="H41" s="1"/>
    </row>
    <row r="42" spans="1:8" ht="25.5">
      <c r="B42" s="2" t="s">
        <v>351</v>
      </c>
      <c r="C42" s="4" t="s">
        <v>27</v>
      </c>
      <c r="D42" s="24">
        <v>25</v>
      </c>
      <c r="E42" s="4" t="s">
        <v>1</v>
      </c>
      <c r="H42" s="5">
        <f>(D42*F42)</f>
        <v>0</v>
      </c>
    </row>
    <row r="44" spans="1:8" ht="25.5">
      <c r="A44" s="1" t="s">
        <v>139</v>
      </c>
      <c r="B44" s="2" t="s">
        <v>203</v>
      </c>
    </row>
    <row r="45" spans="1:8" ht="51" customHeight="1">
      <c r="B45" s="2" t="s">
        <v>352</v>
      </c>
      <c r="C45" s="4" t="s">
        <v>6</v>
      </c>
      <c r="D45" s="24">
        <v>125</v>
      </c>
      <c r="E45" s="4" t="s">
        <v>1</v>
      </c>
      <c r="H45" s="5">
        <f>(D45*F45)</f>
        <v>0</v>
      </c>
    </row>
    <row r="47" spans="1:8" ht="25.5">
      <c r="A47" s="1" t="s">
        <v>140</v>
      </c>
      <c r="B47" s="2" t="s">
        <v>228</v>
      </c>
      <c r="C47" s="4" t="s">
        <v>27</v>
      </c>
      <c r="D47" s="24">
        <v>15</v>
      </c>
      <c r="E47" s="4" t="s">
        <v>1</v>
      </c>
      <c r="H47" s="5">
        <f>(D47*F47)</f>
        <v>0</v>
      </c>
    </row>
    <row r="49" spans="1:8" ht="25.5">
      <c r="A49" s="1" t="s">
        <v>29</v>
      </c>
      <c r="B49" s="2" t="s">
        <v>229</v>
      </c>
      <c r="C49" s="4" t="s">
        <v>27</v>
      </c>
      <c r="D49" s="24">
        <v>12</v>
      </c>
      <c r="E49" s="4" t="s">
        <v>1</v>
      </c>
      <c r="H49" s="5">
        <f>(D49*F49)</f>
        <v>0</v>
      </c>
    </row>
    <row r="51" spans="1:8" ht="25.5">
      <c r="A51" s="1" t="s">
        <v>231</v>
      </c>
      <c r="B51" s="2" t="s">
        <v>55</v>
      </c>
      <c r="C51" s="1"/>
      <c r="D51" s="1"/>
      <c r="E51" s="1"/>
      <c r="F51" s="1"/>
      <c r="G51" s="1"/>
      <c r="H51" s="1"/>
    </row>
    <row r="52" spans="1:8" ht="38.25">
      <c r="B52" s="2" t="s">
        <v>54</v>
      </c>
    </row>
    <row r="53" spans="1:8" ht="38.25">
      <c r="B53" s="2" t="s">
        <v>56</v>
      </c>
      <c r="C53" s="4" t="s">
        <v>27</v>
      </c>
      <c r="D53" s="24">
        <v>45</v>
      </c>
      <c r="E53" s="4" t="s">
        <v>1</v>
      </c>
      <c r="H53" s="5">
        <f>(D53*F53)</f>
        <v>0</v>
      </c>
    </row>
    <row r="54" spans="1:8">
      <c r="A54" s="6"/>
      <c r="B54" s="7"/>
      <c r="C54" s="8"/>
      <c r="D54" s="25"/>
      <c r="E54" s="8"/>
      <c r="F54" s="9"/>
      <c r="G54" s="8"/>
      <c r="H54" s="9"/>
    </row>
    <row r="56" spans="1:8" ht="15.75">
      <c r="A56" s="23" t="s">
        <v>25</v>
      </c>
      <c r="B56" s="321" t="s">
        <v>31</v>
      </c>
      <c r="C56" s="321"/>
      <c r="D56" s="321"/>
      <c r="E56" s="321"/>
      <c r="F56" s="321"/>
      <c r="G56" s="321"/>
      <c r="H56" s="22">
        <f>SUM(H34:H53)</f>
        <v>0</v>
      </c>
    </row>
    <row r="59" spans="1:8" ht="18">
      <c r="A59" s="21" t="s">
        <v>30</v>
      </c>
      <c r="B59" s="327" t="s">
        <v>32</v>
      </c>
      <c r="C59" s="327"/>
      <c r="D59" s="327"/>
      <c r="E59" s="327"/>
      <c r="F59" s="327"/>
      <c r="G59" s="327"/>
      <c r="H59" s="328"/>
    </row>
    <row r="61" spans="1:8">
      <c r="A61" s="322" t="s">
        <v>24</v>
      </c>
      <c r="B61" s="322"/>
      <c r="C61" s="322"/>
      <c r="D61" s="322"/>
      <c r="E61" s="322"/>
      <c r="F61" s="322"/>
      <c r="G61" s="322"/>
      <c r="H61" s="322"/>
    </row>
    <row r="63" spans="1:8" ht="43.5" customHeight="1">
      <c r="A63" s="329" t="s">
        <v>497</v>
      </c>
      <c r="B63" s="330"/>
      <c r="C63" s="330"/>
      <c r="D63" s="330"/>
      <c r="E63" s="330"/>
      <c r="F63" s="330"/>
      <c r="G63" s="330"/>
      <c r="H63" s="330"/>
    </row>
    <row r="65" spans="1:8" ht="51" customHeight="1">
      <c r="A65" s="329" t="s">
        <v>33</v>
      </c>
      <c r="B65" s="329"/>
      <c r="C65" s="329"/>
      <c r="D65" s="329"/>
      <c r="E65" s="329"/>
      <c r="F65" s="329"/>
      <c r="G65" s="329"/>
      <c r="H65" s="329"/>
    </row>
    <row r="67" spans="1:8" ht="38.25">
      <c r="A67" s="1" t="s">
        <v>5</v>
      </c>
      <c r="B67" s="2" t="s">
        <v>232</v>
      </c>
      <c r="C67" s="4" t="s">
        <v>6</v>
      </c>
      <c r="D67" s="24">
        <v>125</v>
      </c>
      <c r="E67" s="4" t="s">
        <v>1</v>
      </c>
      <c r="H67" s="5">
        <f>(D67*F67)</f>
        <v>0</v>
      </c>
    </row>
    <row r="69" spans="1:8" ht="76.5">
      <c r="A69" s="1" t="s">
        <v>34</v>
      </c>
      <c r="B69" s="2" t="s">
        <v>354</v>
      </c>
      <c r="C69" s="1"/>
      <c r="D69" s="1"/>
      <c r="E69" s="1"/>
      <c r="F69" s="1"/>
      <c r="G69" s="1"/>
      <c r="H69" s="1"/>
    </row>
    <row r="70" spans="1:8" ht="45" customHeight="1">
      <c r="B70" s="2" t="s">
        <v>353</v>
      </c>
      <c r="C70" s="4" t="s">
        <v>6</v>
      </c>
      <c r="D70" s="24">
        <v>123</v>
      </c>
      <c r="E70" s="4" t="s">
        <v>1</v>
      </c>
      <c r="H70" s="5">
        <f>(D70*F70)</f>
        <v>0</v>
      </c>
    </row>
    <row r="72" spans="1:8" ht="25.5">
      <c r="A72" s="1" t="s">
        <v>35</v>
      </c>
      <c r="B72" s="2" t="s">
        <v>286</v>
      </c>
      <c r="C72" s="4" t="s">
        <v>6</v>
      </c>
      <c r="D72" s="24">
        <v>1</v>
      </c>
      <c r="E72" s="4" t="s">
        <v>1</v>
      </c>
      <c r="H72" s="5">
        <f>(D72*F72)</f>
        <v>0</v>
      </c>
    </row>
    <row r="74" spans="1:8" ht="25.5">
      <c r="A74" s="1" t="s">
        <v>36</v>
      </c>
      <c r="B74" s="2" t="s">
        <v>204</v>
      </c>
      <c r="C74" s="1"/>
      <c r="D74" s="1"/>
      <c r="E74" s="1"/>
      <c r="F74" s="1"/>
      <c r="G74" s="1"/>
      <c r="H74" s="1"/>
    </row>
    <row r="75" spans="1:8" ht="63.75">
      <c r="B75" s="2" t="s">
        <v>355</v>
      </c>
      <c r="C75" s="4" t="s">
        <v>27</v>
      </c>
      <c r="D75" s="24">
        <v>5</v>
      </c>
      <c r="E75" s="4" t="s">
        <v>1</v>
      </c>
      <c r="H75" s="5">
        <f>(D75*F75)</f>
        <v>0</v>
      </c>
    </row>
    <row r="76" spans="1:8">
      <c r="C76" s="1"/>
      <c r="D76" s="1"/>
      <c r="E76" s="1"/>
      <c r="F76" s="1"/>
      <c r="G76" s="1"/>
      <c r="H76" s="1"/>
    </row>
    <row r="77" spans="1:8" ht="25.5">
      <c r="A77" s="1" t="s">
        <v>37</v>
      </c>
      <c r="B77" s="2" t="s">
        <v>199</v>
      </c>
      <c r="C77" s="4" t="s">
        <v>27</v>
      </c>
      <c r="D77" s="24">
        <v>0.75</v>
      </c>
      <c r="E77" s="4" t="s">
        <v>1</v>
      </c>
      <c r="H77" s="5">
        <f>(D77*F77)</f>
        <v>0</v>
      </c>
    </row>
    <row r="78" spans="1:8">
      <c r="C78" s="1"/>
      <c r="D78" s="1"/>
      <c r="E78" s="1"/>
      <c r="F78" s="1"/>
      <c r="G78" s="1"/>
      <c r="H78" s="1"/>
    </row>
    <row r="79" spans="1:8" ht="25.5">
      <c r="A79" s="1" t="s">
        <v>38</v>
      </c>
      <c r="B79" s="2" t="s">
        <v>287</v>
      </c>
      <c r="C79" s="4" t="s">
        <v>27</v>
      </c>
      <c r="D79" s="24">
        <v>2.75</v>
      </c>
      <c r="E79" s="4" t="s">
        <v>1</v>
      </c>
      <c r="H79" s="5">
        <f>(D79*F79)</f>
        <v>0</v>
      </c>
    </row>
    <row r="81" spans="1:8" ht="14.25">
      <c r="A81" s="1" t="s">
        <v>39</v>
      </c>
      <c r="B81" s="2" t="s">
        <v>233</v>
      </c>
      <c r="C81" s="4" t="s">
        <v>27</v>
      </c>
      <c r="D81" s="24">
        <v>0.5</v>
      </c>
      <c r="E81" s="4" t="s">
        <v>1</v>
      </c>
      <c r="H81" s="5">
        <f>(D81*F81)</f>
        <v>0</v>
      </c>
    </row>
    <row r="83" spans="1:8" ht="25.5">
      <c r="A83" s="1" t="s">
        <v>40</v>
      </c>
      <c r="B83" s="2" t="s">
        <v>200</v>
      </c>
      <c r="C83" s="4" t="s">
        <v>27</v>
      </c>
      <c r="D83" s="24">
        <v>1.75</v>
      </c>
      <c r="E83" s="4" t="s">
        <v>1</v>
      </c>
      <c r="H83" s="5">
        <f>(D83*F83)</f>
        <v>0</v>
      </c>
    </row>
    <row r="85" spans="1:8" ht="25.5">
      <c r="A85" s="1" t="s">
        <v>41</v>
      </c>
      <c r="B85" s="2" t="s">
        <v>237</v>
      </c>
      <c r="C85" s="4" t="s">
        <v>27</v>
      </c>
      <c r="D85" s="24">
        <v>3.75</v>
      </c>
      <c r="E85" s="4" t="s">
        <v>1</v>
      </c>
      <c r="H85" s="5">
        <f>(D85*F85)</f>
        <v>0</v>
      </c>
    </row>
    <row r="87" spans="1:8" ht="51">
      <c r="A87" s="1" t="s">
        <v>42</v>
      </c>
      <c r="B87" s="2" t="s">
        <v>234</v>
      </c>
    </row>
    <row r="88" spans="1:8" ht="14.25">
      <c r="B88" s="2" t="s">
        <v>235</v>
      </c>
      <c r="C88" s="4" t="s">
        <v>6</v>
      </c>
      <c r="D88" s="24">
        <v>32</v>
      </c>
      <c r="E88" s="4" t="s">
        <v>1</v>
      </c>
      <c r="H88" s="5">
        <f>(D88*F88)</f>
        <v>0</v>
      </c>
    </row>
    <row r="90" spans="1:8" ht="51">
      <c r="A90" s="1" t="s">
        <v>43</v>
      </c>
      <c r="B90" s="2" t="s">
        <v>356</v>
      </c>
      <c r="C90" s="4" t="s">
        <v>6</v>
      </c>
      <c r="D90" s="24">
        <v>5</v>
      </c>
      <c r="E90" s="4" t="s">
        <v>1</v>
      </c>
      <c r="H90" s="5">
        <f>(D90*F90)</f>
        <v>0</v>
      </c>
    </row>
    <row r="92" spans="1:8" ht="25.5">
      <c r="A92" s="1" t="s">
        <v>165</v>
      </c>
      <c r="B92" s="2" t="s">
        <v>288</v>
      </c>
      <c r="C92" s="4" t="s">
        <v>6</v>
      </c>
      <c r="D92" s="24">
        <v>2.5</v>
      </c>
      <c r="E92" s="4" t="s">
        <v>1</v>
      </c>
      <c r="H92" s="5">
        <f>(D92*F92)</f>
        <v>0</v>
      </c>
    </row>
    <row r="94" spans="1:8" ht="25.5">
      <c r="A94" s="1" t="s">
        <v>44</v>
      </c>
      <c r="B94" s="2" t="s">
        <v>289</v>
      </c>
      <c r="C94" s="4" t="s">
        <v>6</v>
      </c>
      <c r="D94" s="24">
        <v>1.25</v>
      </c>
      <c r="E94" s="4" t="s">
        <v>1</v>
      </c>
      <c r="H94" s="5">
        <f>(D94*F94)</f>
        <v>0</v>
      </c>
    </row>
    <row r="96" spans="1:8" ht="63.75">
      <c r="A96" s="1" t="s">
        <v>290</v>
      </c>
      <c r="B96" s="2" t="s">
        <v>357</v>
      </c>
      <c r="C96" s="1"/>
      <c r="D96" s="1"/>
      <c r="E96" s="1"/>
      <c r="F96" s="1"/>
      <c r="G96" s="1"/>
      <c r="H96" s="1"/>
    </row>
    <row r="97" spans="1:8" ht="38.25">
      <c r="B97" s="2" t="s">
        <v>236</v>
      </c>
    </row>
    <row r="98" spans="1:8" ht="25.5">
      <c r="B98" s="2" t="s">
        <v>53</v>
      </c>
      <c r="C98" s="1"/>
      <c r="D98" s="1"/>
      <c r="E98" s="1"/>
      <c r="F98" s="1"/>
      <c r="G98" s="1"/>
      <c r="H98" s="1"/>
    </row>
    <row r="99" spans="1:8" ht="14.25">
      <c r="B99" s="2" t="s">
        <v>332</v>
      </c>
      <c r="C99" s="4" t="s">
        <v>6</v>
      </c>
      <c r="D99" s="24">
        <v>6.5</v>
      </c>
      <c r="E99" s="4" t="s">
        <v>1</v>
      </c>
      <c r="H99" s="5">
        <f>(D99*F99)</f>
        <v>0</v>
      </c>
    </row>
    <row r="101" spans="1:8" ht="63.75">
      <c r="A101" s="1" t="s">
        <v>291</v>
      </c>
      <c r="B101" s="2" t="s">
        <v>548</v>
      </c>
      <c r="C101" s="4" t="s">
        <v>27</v>
      </c>
      <c r="D101" s="24">
        <v>8</v>
      </c>
      <c r="E101" s="4" t="s">
        <v>1</v>
      </c>
      <c r="H101" s="5">
        <f>(D101*F101)</f>
        <v>0</v>
      </c>
    </row>
    <row r="103" spans="1:8" ht="25.5">
      <c r="A103" s="1" t="s">
        <v>334</v>
      </c>
      <c r="B103" s="2" t="s">
        <v>547</v>
      </c>
      <c r="C103" s="4" t="s">
        <v>27</v>
      </c>
      <c r="D103" s="24">
        <v>0.5</v>
      </c>
      <c r="E103" s="4" t="s">
        <v>1</v>
      </c>
      <c r="H103" s="5">
        <f>(D103*F103)</f>
        <v>0</v>
      </c>
    </row>
    <row r="105" spans="1:8" ht="38.25">
      <c r="A105" s="1" t="s">
        <v>545</v>
      </c>
      <c r="B105" s="2" t="s">
        <v>333</v>
      </c>
      <c r="C105" s="4" t="s">
        <v>13</v>
      </c>
      <c r="D105" s="24">
        <v>1</v>
      </c>
      <c r="E105" s="4" t="s">
        <v>1</v>
      </c>
      <c r="H105" s="5">
        <f>(D105*F105)</f>
        <v>0</v>
      </c>
    </row>
    <row r="106" spans="1:8">
      <c r="C106" s="1"/>
      <c r="D106" s="1"/>
      <c r="E106" s="1"/>
      <c r="F106" s="1"/>
      <c r="G106" s="1"/>
      <c r="H106" s="1"/>
    </row>
    <row r="107" spans="1:8" ht="38.25">
      <c r="A107" s="1" t="s">
        <v>546</v>
      </c>
      <c r="B107" s="2" t="s">
        <v>45</v>
      </c>
    </row>
    <row r="108" spans="1:8">
      <c r="A108" s="3" t="s">
        <v>16</v>
      </c>
      <c r="B108" s="2" t="s">
        <v>196</v>
      </c>
      <c r="C108" s="4" t="s">
        <v>46</v>
      </c>
      <c r="D108" s="24">
        <v>7900</v>
      </c>
      <c r="E108" s="4" t="s">
        <v>1</v>
      </c>
      <c r="H108" s="5">
        <f>(D108*F108)</f>
        <v>0</v>
      </c>
    </row>
    <row r="109" spans="1:8">
      <c r="A109" s="3" t="s">
        <v>16</v>
      </c>
      <c r="B109" s="2" t="s">
        <v>197</v>
      </c>
      <c r="C109" s="4" t="s">
        <v>46</v>
      </c>
      <c r="D109" s="24">
        <v>2500</v>
      </c>
      <c r="E109" s="4" t="s">
        <v>1</v>
      </c>
      <c r="H109" s="5">
        <f>(D109*F109)</f>
        <v>0</v>
      </c>
    </row>
    <row r="110" spans="1:8">
      <c r="A110" s="6"/>
      <c r="B110" s="7"/>
      <c r="C110" s="8"/>
      <c r="D110" s="25"/>
      <c r="E110" s="8"/>
      <c r="F110" s="9"/>
      <c r="G110" s="8"/>
      <c r="H110" s="9"/>
    </row>
    <row r="112" spans="1:8" ht="15.75">
      <c r="A112" s="23" t="s">
        <v>30</v>
      </c>
      <c r="B112" s="321" t="s">
        <v>47</v>
      </c>
      <c r="C112" s="321"/>
      <c r="D112" s="321"/>
      <c r="E112" s="321"/>
      <c r="F112" s="321"/>
      <c r="G112" s="321"/>
      <c r="H112" s="22">
        <f>SUM(H67:H109)</f>
        <v>0</v>
      </c>
    </row>
    <row r="115" spans="1:8" ht="18">
      <c r="A115" s="21" t="s">
        <v>48</v>
      </c>
      <c r="B115" s="327" t="s">
        <v>49</v>
      </c>
      <c r="C115" s="327"/>
      <c r="D115" s="327"/>
      <c r="E115" s="327"/>
      <c r="F115" s="327"/>
      <c r="G115" s="327"/>
      <c r="H115" s="328"/>
    </row>
    <row r="118" spans="1:8" ht="38.25">
      <c r="A118" s="1" t="s">
        <v>7</v>
      </c>
      <c r="B118" s="2" t="s">
        <v>498</v>
      </c>
    </row>
    <row r="119" spans="1:8" ht="38.25">
      <c r="B119" s="2" t="s">
        <v>205</v>
      </c>
      <c r="C119" s="4" t="s">
        <v>27</v>
      </c>
      <c r="D119" s="24">
        <v>27</v>
      </c>
      <c r="E119" s="4" t="s">
        <v>1</v>
      </c>
      <c r="H119" s="5">
        <f>(D119*F119)</f>
        <v>0</v>
      </c>
    </row>
    <row r="121" spans="1:8" ht="51">
      <c r="A121" s="1" t="s">
        <v>8</v>
      </c>
      <c r="B121" s="2" t="s">
        <v>372</v>
      </c>
    </row>
    <row r="122" spans="1:8" ht="25.5">
      <c r="B122" s="2" t="s">
        <v>499</v>
      </c>
      <c r="C122" s="4" t="s">
        <v>6</v>
      </c>
      <c r="D122" s="24">
        <v>24</v>
      </c>
      <c r="E122" s="4" t="s">
        <v>1</v>
      </c>
      <c r="H122" s="5">
        <f>(D122*F122)</f>
        <v>0</v>
      </c>
    </row>
    <row r="124" spans="1:8" ht="38.25">
      <c r="A124" s="1" t="s">
        <v>9</v>
      </c>
      <c r="B124" s="2" t="s">
        <v>238</v>
      </c>
      <c r="C124"/>
      <c r="D124"/>
      <c r="E124"/>
      <c r="F124"/>
      <c r="G124"/>
      <c r="H124"/>
    </row>
    <row r="125" spans="1:8" ht="38.25">
      <c r="A125"/>
      <c r="B125" s="2" t="s">
        <v>206</v>
      </c>
      <c r="C125"/>
      <c r="D125"/>
      <c r="E125"/>
      <c r="F125"/>
      <c r="G125"/>
      <c r="H125"/>
    </row>
    <row r="126" spans="1:8" ht="15">
      <c r="A126"/>
      <c r="B126" s="2" t="s">
        <v>500</v>
      </c>
      <c r="C126" s="4" t="s">
        <v>6</v>
      </c>
      <c r="D126" s="24">
        <v>140</v>
      </c>
      <c r="E126" s="4" t="s">
        <v>1</v>
      </c>
      <c r="H126" s="5">
        <f>(D126*F126)</f>
        <v>0</v>
      </c>
    </row>
    <row r="128" spans="1:8" ht="51">
      <c r="A128" s="1" t="s">
        <v>50</v>
      </c>
      <c r="B128" s="2" t="s">
        <v>358</v>
      </c>
      <c r="C128" s="4" t="s">
        <v>6</v>
      </c>
      <c r="D128" s="24">
        <v>26</v>
      </c>
      <c r="E128" s="4" t="s">
        <v>1</v>
      </c>
      <c r="H128" s="5">
        <f>(D128*F128)</f>
        <v>0</v>
      </c>
    </row>
    <row r="130" spans="1:8" ht="25.5">
      <c r="A130" s="1" t="s">
        <v>52</v>
      </c>
      <c r="B130" s="2" t="s">
        <v>192</v>
      </c>
    </row>
    <row r="131" spans="1:8" ht="51">
      <c r="B131" s="2" t="s">
        <v>501</v>
      </c>
    </row>
    <row r="132" spans="1:8" ht="38.25">
      <c r="B132" s="2" t="s">
        <v>502</v>
      </c>
    </row>
    <row r="133" spans="1:8" ht="89.25">
      <c r="B133" s="2" t="s">
        <v>360</v>
      </c>
    </row>
    <row r="134" spans="1:8" ht="84.6" customHeight="1">
      <c r="B134" s="2" t="s">
        <v>359</v>
      </c>
    </row>
    <row r="135" spans="1:8" ht="38.25">
      <c r="A135" s="3" t="s">
        <v>16</v>
      </c>
      <c r="B135" s="2" t="s">
        <v>503</v>
      </c>
      <c r="C135" s="4" t="s">
        <v>6</v>
      </c>
      <c r="D135" s="24">
        <v>135</v>
      </c>
      <c r="E135" s="4" t="s">
        <v>1</v>
      </c>
      <c r="H135" s="5">
        <f t="shared" ref="H135:H138" si="0">(D135*F135)</f>
        <v>0</v>
      </c>
    </row>
    <row r="136" spans="1:8" ht="38.25">
      <c r="A136" s="3" t="s">
        <v>16</v>
      </c>
      <c r="B136" s="2" t="s">
        <v>504</v>
      </c>
      <c r="C136" s="4" t="s">
        <v>6</v>
      </c>
      <c r="D136" s="24">
        <v>123</v>
      </c>
      <c r="E136" s="4" t="s">
        <v>1</v>
      </c>
      <c r="H136" s="5">
        <f t="shared" ref="H136:H137" si="1">(D136*F136)</f>
        <v>0</v>
      </c>
    </row>
    <row r="137" spans="1:8" ht="25.5">
      <c r="A137" s="3" t="s">
        <v>16</v>
      </c>
      <c r="B137" s="2" t="s">
        <v>505</v>
      </c>
      <c r="C137" s="4" t="s">
        <v>6</v>
      </c>
      <c r="D137" s="24">
        <v>55</v>
      </c>
      <c r="E137" s="4" t="s">
        <v>1</v>
      </c>
      <c r="H137" s="5">
        <f t="shared" si="1"/>
        <v>0</v>
      </c>
    </row>
    <row r="138" spans="1:8">
      <c r="A138" s="3" t="s">
        <v>16</v>
      </c>
      <c r="B138" s="2" t="s">
        <v>506</v>
      </c>
      <c r="C138" s="4" t="s">
        <v>2</v>
      </c>
      <c r="D138" s="24">
        <v>41</v>
      </c>
      <c r="E138" s="4" t="s">
        <v>1</v>
      </c>
      <c r="H138" s="5">
        <f t="shared" si="0"/>
        <v>0</v>
      </c>
    </row>
    <row r="140" spans="1:8" ht="25.5">
      <c r="A140" s="1" t="s">
        <v>57</v>
      </c>
      <c r="B140" s="2" t="s">
        <v>239</v>
      </c>
    </row>
    <row r="141" spans="1:8" ht="51">
      <c r="B141" s="2" t="s">
        <v>507</v>
      </c>
    </row>
    <row r="142" spans="1:8" ht="51">
      <c r="B142" s="2" t="s">
        <v>508</v>
      </c>
      <c r="C142" s="4" t="s">
        <v>6</v>
      </c>
      <c r="D142" s="24">
        <v>2.25</v>
      </c>
      <c r="E142" s="4" t="s">
        <v>1</v>
      </c>
      <c r="H142" s="5">
        <f>(D142*F142)</f>
        <v>0</v>
      </c>
    </row>
    <row r="144" spans="1:8" ht="38.25">
      <c r="A144" s="1" t="s">
        <v>59</v>
      </c>
      <c r="B144" s="2" t="s">
        <v>319</v>
      </c>
    </row>
    <row r="145" spans="1:8" ht="54" customHeight="1">
      <c r="B145" s="2" t="s">
        <v>507</v>
      </c>
    </row>
    <row r="146" spans="1:8" ht="25.5">
      <c r="B146" s="2" t="s">
        <v>240</v>
      </c>
      <c r="C146" s="4" t="s">
        <v>6</v>
      </c>
      <c r="D146" s="24">
        <v>57</v>
      </c>
      <c r="E146" s="4" t="s">
        <v>1</v>
      </c>
      <c r="H146" s="5">
        <f>(D146*F146)</f>
        <v>0</v>
      </c>
    </row>
    <row r="148" spans="1:8" ht="12.75" customHeight="1">
      <c r="A148" s="1" t="s">
        <v>60</v>
      </c>
      <c r="B148" s="2" t="s">
        <v>241</v>
      </c>
      <c r="C148"/>
      <c r="D148"/>
      <c r="E148"/>
      <c r="F148"/>
      <c r="G148"/>
      <c r="H148"/>
    </row>
    <row r="149" spans="1:8" ht="63.75">
      <c r="B149" s="2" t="s">
        <v>61</v>
      </c>
      <c r="C149"/>
      <c r="D149"/>
      <c r="E149"/>
      <c r="F149"/>
      <c r="G149"/>
      <c r="H149"/>
    </row>
    <row r="150" spans="1:8" ht="76.5">
      <c r="B150" s="2" t="s">
        <v>242</v>
      </c>
      <c r="C150" s="4" t="s">
        <v>6</v>
      </c>
      <c r="D150" s="24">
        <v>73</v>
      </c>
      <c r="E150" s="4" t="s">
        <v>1</v>
      </c>
      <c r="H150" s="5">
        <f>(D150*F150)</f>
        <v>0</v>
      </c>
    </row>
    <row r="151" spans="1:8" ht="51" customHeight="1">
      <c r="B151" s="28" t="s">
        <v>243</v>
      </c>
      <c r="C151" s="4" t="s">
        <v>6</v>
      </c>
      <c r="D151" s="24">
        <v>26</v>
      </c>
      <c r="E151" s="4" t="s">
        <v>1</v>
      </c>
      <c r="H151" s="5">
        <f>(D151*F151)</f>
        <v>0</v>
      </c>
    </row>
    <row r="153" spans="1:8" ht="25.5">
      <c r="A153" s="1" t="s">
        <v>62</v>
      </c>
      <c r="B153" s="2" t="s">
        <v>244</v>
      </c>
      <c r="C153"/>
      <c r="D153"/>
      <c r="E153"/>
      <c r="F153"/>
      <c r="G153"/>
      <c r="H153"/>
    </row>
    <row r="154" spans="1:8" ht="25.5">
      <c r="B154" s="2" t="s">
        <v>195</v>
      </c>
    </row>
    <row r="155" spans="1:8" ht="25.5">
      <c r="B155" s="2" t="s">
        <v>63</v>
      </c>
      <c r="C155" s="1"/>
      <c r="D155" s="1"/>
      <c r="E155" s="1"/>
      <c r="F155" s="1"/>
      <c r="G155" s="1"/>
      <c r="H155" s="1"/>
    </row>
    <row r="156" spans="1:8" ht="51">
      <c r="B156" s="2" t="s">
        <v>201</v>
      </c>
      <c r="C156" s="4" t="s">
        <v>6</v>
      </c>
      <c r="D156" s="24">
        <v>33</v>
      </c>
      <c r="E156" s="4" t="s">
        <v>1</v>
      </c>
      <c r="H156" s="5">
        <f>(D156*F156)</f>
        <v>0</v>
      </c>
    </row>
    <row r="158" spans="1:8" ht="25.5" customHeight="1">
      <c r="A158" s="1" t="s">
        <v>58</v>
      </c>
      <c r="B158" s="2" t="s">
        <v>245</v>
      </c>
    </row>
    <row r="159" spans="1:8" ht="25.5" customHeight="1">
      <c r="B159" s="2" t="s">
        <v>63</v>
      </c>
    </row>
    <row r="160" spans="1:8" ht="25.5">
      <c r="B160" s="2" t="s">
        <v>246</v>
      </c>
      <c r="C160" s="4" t="s">
        <v>6</v>
      </c>
      <c r="D160" s="24">
        <v>5</v>
      </c>
      <c r="E160" s="4" t="s">
        <v>1</v>
      </c>
      <c r="H160" s="5">
        <f>(D160*F160)</f>
        <v>0</v>
      </c>
    </row>
    <row r="162" spans="1:8" ht="51">
      <c r="A162" s="1" t="s">
        <v>207</v>
      </c>
      <c r="B162" s="2" t="s">
        <v>509</v>
      </c>
    </row>
    <row r="163" spans="1:8" ht="42" customHeight="1">
      <c r="B163" s="2" t="s">
        <v>373</v>
      </c>
      <c r="C163" s="4" t="s">
        <v>2</v>
      </c>
      <c r="D163" s="24">
        <v>3</v>
      </c>
      <c r="E163" s="4" t="s">
        <v>1</v>
      </c>
      <c r="H163" s="5">
        <f>(D163*F163)</f>
        <v>0</v>
      </c>
    </row>
    <row r="164" spans="1:8" ht="25.5" customHeight="1"/>
    <row r="165" spans="1:8" ht="38.25">
      <c r="A165" s="1" t="s">
        <v>208</v>
      </c>
      <c r="B165" s="2" t="s">
        <v>64</v>
      </c>
    </row>
    <row r="166" spans="1:8">
      <c r="A166" s="3" t="s">
        <v>16</v>
      </c>
      <c r="B166" s="2" t="s">
        <v>65</v>
      </c>
      <c r="C166" s="4" t="s">
        <v>544</v>
      </c>
      <c r="D166" s="24">
        <v>15</v>
      </c>
      <c r="E166" s="4" t="s">
        <v>1</v>
      </c>
      <c r="H166" s="5">
        <f>(D166*F166)</f>
        <v>0</v>
      </c>
    </row>
    <row r="167" spans="1:8">
      <c r="A167" s="3" t="s">
        <v>16</v>
      </c>
      <c r="B167" s="2" t="s">
        <v>4</v>
      </c>
      <c r="C167" s="4" t="s">
        <v>544</v>
      </c>
      <c r="D167" s="24">
        <v>15</v>
      </c>
      <c r="E167" s="4" t="s">
        <v>1</v>
      </c>
      <c r="H167" s="5">
        <f>(D167*F167)</f>
        <v>0</v>
      </c>
    </row>
    <row r="168" spans="1:8">
      <c r="A168" s="6"/>
      <c r="B168" s="7"/>
      <c r="C168" s="8"/>
      <c r="D168" s="25"/>
      <c r="E168" s="8"/>
      <c r="F168" s="9"/>
      <c r="G168" s="8"/>
      <c r="H168" s="9"/>
    </row>
    <row r="170" spans="1:8" ht="15.75">
      <c r="A170" s="23" t="s">
        <v>48</v>
      </c>
      <c r="B170" s="321" t="s">
        <v>66</v>
      </c>
      <c r="C170" s="321"/>
      <c r="D170" s="321"/>
      <c r="E170" s="321"/>
      <c r="F170" s="321"/>
      <c r="G170" s="321"/>
      <c r="H170" s="22">
        <f>SUM(H118:H167)</f>
        <v>0</v>
      </c>
    </row>
    <row r="173" spans="1:8" ht="18">
      <c r="A173" s="21" t="s">
        <v>67</v>
      </c>
      <c r="B173" s="327" t="s">
        <v>247</v>
      </c>
      <c r="C173" s="327"/>
      <c r="D173" s="327"/>
      <c r="E173" s="327"/>
      <c r="F173" s="327"/>
      <c r="G173" s="327"/>
      <c r="H173" s="328"/>
    </row>
    <row r="176" spans="1:8" ht="25.5">
      <c r="A176" s="1" t="s">
        <v>10</v>
      </c>
      <c r="B176" s="2" t="s">
        <v>255</v>
      </c>
      <c r="C176"/>
      <c r="D176"/>
      <c r="E176"/>
      <c r="F176"/>
    </row>
    <row r="177" spans="1:8" ht="15">
      <c r="B177" s="2" t="s">
        <v>248</v>
      </c>
      <c r="C177"/>
      <c r="D177"/>
      <c r="E177"/>
      <c r="F177"/>
    </row>
    <row r="178" spans="1:8" ht="51">
      <c r="B178" s="2" t="s">
        <v>249</v>
      </c>
      <c r="C178"/>
      <c r="D178"/>
      <c r="E178"/>
      <c r="F178"/>
    </row>
    <row r="179" spans="1:8" ht="14.25">
      <c r="A179" s="3" t="s">
        <v>16</v>
      </c>
      <c r="B179" s="2" t="s">
        <v>256</v>
      </c>
      <c r="C179" s="4" t="s">
        <v>27</v>
      </c>
      <c r="D179" s="24">
        <v>0.65</v>
      </c>
      <c r="E179" s="4" t="s">
        <v>1</v>
      </c>
      <c r="H179" s="5">
        <f>(D179*F179)</f>
        <v>0</v>
      </c>
    </row>
    <row r="180" spans="1:8" ht="14.25">
      <c r="A180" s="3" t="s">
        <v>16</v>
      </c>
      <c r="B180" s="2" t="s">
        <v>257</v>
      </c>
      <c r="C180" s="4" t="s">
        <v>27</v>
      </c>
      <c r="D180" s="24">
        <v>0.8</v>
      </c>
      <c r="E180" s="4" t="s">
        <v>1</v>
      </c>
      <c r="H180" s="5">
        <f>(D180*F180)</f>
        <v>0</v>
      </c>
    </row>
    <row r="181" spans="1:8" ht="14.25">
      <c r="A181" s="3" t="s">
        <v>16</v>
      </c>
      <c r="B181" s="2" t="s">
        <v>258</v>
      </c>
      <c r="C181" s="4" t="s">
        <v>27</v>
      </c>
      <c r="D181" s="24">
        <v>2.2999999999999998</v>
      </c>
      <c r="E181" s="4" t="s">
        <v>1</v>
      </c>
      <c r="H181" s="5">
        <f>(D181*F181)</f>
        <v>0</v>
      </c>
    </row>
    <row r="182" spans="1:8" ht="14.25">
      <c r="A182" s="3" t="s">
        <v>16</v>
      </c>
      <c r="B182" s="2" t="s">
        <v>335</v>
      </c>
      <c r="C182" s="4" t="s">
        <v>27</v>
      </c>
      <c r="D182" s="24">
        <v>0.65</v>
      </c>
      <c r="E182" s="4" t="s">
        <v>1</v>
      </c>
      <c r="H182" s="5">
        <f>(D182*F182)</f>
        <v>0</v>
      </c>
    </row>
    <row r="184" spans="1:8" ht="25.5">
      <c r="A184" s="1" t="s">
        <v>11</v>
      </c>
      <c r="B184" s="2" t="s">
        <v>265</v>
      </c>
    </row>
    <row r="185" spans="1:8" ht="14.25">
      <c r="A185" s="3" t="s">
        <v>16</v>
      </c>
      <c r="B185" s="2" t="s">
        <v>259</v>
      </c>
      <c r="C185" s="4" t="s">
        <v>27</v>
      </c>
      <c r="D185" s="24">
        <v>0.25</v>
      </c>
      <c r="E185" s="4" t="s">
        <v>1</v>
      </c>
      <c r="H185" s="5">
        <f>(D185*F185)</f>
        <v>0</v>
      </c>
    </row>
    <row r="186" spans="1:8" ht="14.25">
      <c r="A186" s="3" t="s">
        <v>16</v>
      </c>
      <c r="B186" s="2" t="s">
        <v>260</v>
      </c>
      <c r="C186" s="4" t="s">
        <v>27</v>
      </c>
      <c r="D186" s="24">
        <v>0.5</v>
      </c>
      <c r="E186" s="4" t="s">
        <v>1</v>
      </c>
      <c r="H186" s="5">
        <f>(D186*F186)</f>
        <v>0</v>
      </c>
    </row>
    <row r="187" spans="1:8" ht="14.25">
      <c r="A187" s="3" t="s">
        <v>16</v>
      </c>
      <c r="B187" s="2" t="s">
        <v>336</v>
      </c>
      <c r="C187" s="4" t="s">
        <v>27</v>
      </c>
      <c r="D187" s="24">
        <v>0.4</v>
      </c>
      <c r="E187" s="4" t="s">
        <v>1</v>
      </c>
      <c r="H187" s="5">
        <f>(D187*F187)</f>
        <v>0</v>
      </c>
    </row>
    <row r="188" spans="1:8" ht="14.25">
      <c r="A188" s="3" t="s">
        <v>16</v>
      </c>
      <c r="B188" s="2" t="s">
        <v>261</v>
      </c>
      <c r="C188" s="4" t="s">
        <v>27</v>
      </c>
      <c r="D188" s="24">
        <v>0.2</v>
      </c>
      <c r="E188" s="4" t="s">
        <v>1</v>
      </c>
      <c r="H188" s="5">
        <f>(D188*F188)</f>
        <v>0</v>
      </c>
    </row>
    <row r="190" spans="1:8" ht="25.5">
      <c r="A190" s="1" t="s">
        <v>12</v>
      </c>
      <c r="B190" s="2" t="s">
        <v>343</v>
      </c>
    </row>
    <row r="191" spans="1:8" ht="14.25">
      <c r="A191" s="3" t="s">
        <v>16</v>
      </c>
      <c r="B191" s="2" t="s">
        <v>344</v>
      </c>
      <c r="C191" s="4" t="s">
        <v>27</v>
      </c>
      <c r="D191" s="24">
        <v>0.03</v>
      </c>
      <c r="E191" s="4" t="s">
        <v>1</v>
      </c>
      <c r="H191" s="5">
        <f>(D191*F191)</f>
        <v>0</v>
      </c>
    </row>
    <row r="192" spans="1:8" ht="14.25">
      <c r="A192" s="3" t="s">
        <v>16</v>
      </c>
      <c r="B192" s="2" t="s">
        <v>345</v>
      </c>
      <c r="C192" s="4" t="s">
        <v>27</v>
      </c>
      <c r="D192" s="24">
        <v>0.04</v>
      </c>
      <c r="E192" s="4" t="s">
        <v>1</v>
      </c>
      <c r="H192" s="5">
        <f>(D192*F192)</f>
        <v>0</v>
      </c>
    </row>
    <row r="194" spans="1:8" ht="25.5">
      <c r="A194" s="1" t="s">
        <v>14</v>
      </c>
      <c r="B194" s="2" t="s">
        <v>264</v>
      </c>
    </row>
    <row r="195" spans="1:8" ht="34.15" customHeight="1">
      <c r="B195" s="30" t="str">
        <f>B194</f>
        <v>Dobava materijala i izrada slojeva krovišta kuće u slojevima (iznutra prema van):</v>
      </c>
      <c r="C195" s="1"/>
      <c r="D195" s="1"/>
      <c r="E195" s="1"/>
      <c r="F195" s="1"/>
      <c r="G195" s="1"/>
    </row>
    <row r="196" spans="1:8" ht="74.45" customHeight="1">
      <c r="B196" s="30" t="s">
        <v>510</v>
      </c>
      <c r="C196" s="1"/>
      <c r="D196" s="1"/>
      <c r="E196" s="1"/>
      <c r="F196" s="1"/>
      <c r="G196" s="1"/>
    </row>
    <row r="197" spans="1:8" ht="14.25">
      <c r="B197" s="33" t="s">
        <v>250</v>
      </c>
      <c r="C197" s="4" t="s">
        <v>6</v>
      </c>
      <c r="D197" s="24">
        <v>110</v>
      </c>
      <c r="E197" s="4" t="s">
        <v>1</v>
      </c>
      <c r="H197" s="5">
        <f>(D197*F197)</f>
        <v>0</v>
      </c>
    </row>
    <row r="199" spans="1:8" ht="25.5">
      <c r="A199" s="1" t="s">
        <v>15</v>
      </c>
      <c r="B199" s="2" t="s">
        <v>341</v>
      </c>
      <c r="C199" s="1"/>
      <c r="D199" s="1"/>
      <c r="E199" s="1"/>
      <c r="F199" s="1"/>
      <c r="G199" s="1"/>
      <c r="H199" s="1"/>
    </row>
    <row r="200" spans="1:8" ht="51">
      <c r="B200" s="30" t="s">
        <v>347</v>
      </c>
      <c r="C200" s="4" t="s">
        <v>6</v>
      </c>
      <c r="D200" s="24">
        <v>2</v>
      </c>
      <c r="E200" s="4" t="s">
        <v>1</v>
      </c>
      <c r="H200" s="5">
        <f>(D200*F200)</f>
        <v>0</v>
      </c>
    </row>
    <row r="202" spans="1:8" ht="25.5">
      <c r="A202" s="1" t="s">
        <v>176</v>
      </c>
      <c r="B202" s="2" t="s">
        <v>262</v>
      </c>
    </row>
    <row r="203" spans="1:8">
      <c r="B203" s="2" t="s">
        <v>361</v>
      </c>
    </row>
    <row r="204" spans="1:8" ht="14.25">
      <c r="B204" s="30" t="s">
        <v>342</v>
      </c>
      <c r="C204" s="4" t="s">
        <v>6</v>
      </c>
      <c r="D204" s="24">
        <v>19</v>
      </c>
      <c r="E204" s="4" t="s">
        <v>1</v>
      </c>
      <c r="H204" s="5">
        <f>(D204*F204)</f>
        <v>0</v>
      </c>
    </row>
    <row r="205" spans="1:8" ht="12.75" customHeight="1">
      <c r="C205"/>
      <c r="D205"/>
      <c r="E205"/>
      <c r="F205"/>
      <c r="G205"/>
      <c r="H205"/>
    </row>
    <row r="206" spans="1:8" ht="51">
      <c r="A206" s="1" t="s">
        <v>337</v>
      </c>
      <c r="B206" s="2" t="s">
        <v>511</v>
      </c>
    </row>
    <row r="207" spans="1:8" ht="38.25">
      <c r="B207" s="2" t="s">
        <v>251</v>
      </c>
    </row>
    <row r="208" spans="1:8" ht="14.25">
      <c r="B208" s="2" t="s">
        <v>250</v>
      </c>
    </row>
    <row r="209" spans="1:8" ht="14.25">
      <c r="A209" s="3" t="s">
        <v>16</v>
      </c>
      <c r="B209" s="2" t="s">
        <v>252</v>
      </c>
      <c r="C209" s="4" t="s">
        <v>6</v>
      </c>
      <c r="D209" s="24">
        <v>135</v>
      </c>
      <c r="E209" s="4" t="s">
        <v>1</v>
      </c>
      <c r="H209" s="5">
        <f>(D209*F209)</f>
        <v>0</v>
      </c>
    </row>
    <row r="210" spans="1:8">
      <c r="A210" s="3" t="s">
        <v>16</v>
      </c>
      <c r="B210" s="2" t="s">
        <v>263</v>
      </c>
      <c r="C210" s="4" t="s">
        <v>2</v>
      </c>
      <c r="D210" s="24">
        <v>15</v>
      </c>
      <c r="E210" s="4" t="s">
        <v>1</v>
      </c>
      <c r="H210" s="5">
        <f>(D210*F210)</f>
        <v>0</v>
      </c>
    </row>
    <row r="212" spans="1:8">
      <c r="A212" s="1" t="s">
        <v>346</v>
      </c>
      <c r="B212" s="2" t="s">
        <v>253</v>
      </c>
    </row>
    <row r="213" spans="1:8">
      <c r="A213" s="3" t="s">
        <v>16</v>
      </c>
      <c r="B213" s="2" t="s">
        <v>65</v>
      </c>
      <c r="C213" s="4" t="s">
        <v>544</v>
      </c>
      <c r="D213" s="24">
        <v>15</v>
      </c>
      <c r="E213" s="4" t="s">
        <v>1</v>
      </c>
      <c r="H213" s="5">
        <f>(D213*F213)</f>
        <v>0</v>
      </c>
    </row>
    <row r="214" spans="1:8">
      <c r="A214" s="3" t="s">
        <v>16</v>
      </c>
      <c r="B214" s="2" t="s">
        <v>4</v>
      </c>
      <c r="C214" s="4" t="s">
        <v>544</v>
      </c>
      <c r="D214" s="24">
        <v>15</v>
      </c>
      <c r="E214" s="4" t="s">
        <v>1</v>
      </c>
      <c r="H214" s="5">
        <f>(D214*F214)</f>
        <v>0</v>
      </c>
    </row>
    <row r="215" spans="1:8">
      <c r="A215" s="6"/>
      <c r="B215" s="7"/>
      <c r="C215" s="8"/>
      <c r="D215" s="25"/>
      <c r="E215" s="8"/>
      <c r="F215" s="9"/>
      <c r="G215" s="8"/>
      <c r="H215" s="9"/>
    </row>
    <row r="217" spans="1:8" ht="15.75">
      <c r="A217" s="23" t="s">
        <v>67</v>
      </c>
      <c r="B217" s="321" t="s">
        <v>254</v>
      </c>
      <c r="C217" s="321"/>
      <c r="D217" s="321"/>
      <c r="E217" s="321"/>
      <c r="F217" s="321"/>
      <c r="G217" s="321"/>
      <c r="H217" s="22">
        <f>SUM(H176:H214)</f>
        <v>0</v>
      </c>
    </row>
    <row r="220" spans="1:8" ht="18">
      <c r="A220" s="21" t="s">
        <v>80</v>
      </c>
      <c r="B220" s="327" t="s">
        <v>68</v>
      </c>
      <c r="C220" s="327"/>
      <c r="D220" s="327"/>
      <c r="E220" s="327"/>
      <c r="F220" s="327"/>
      <c r="G220" s="327"/>
      <c r="H220" s="328"/>
    </row>
    <row r="222" spans="1:8">
      <c r="A222" s="322" t="s">
        <v>24</v>
      </c>
      <c r="B222" s="322"/>
      <c r="C222" s="322"/>
      <c r="D222" s="322"/>
      <c r="E222" s="322"/>
      <c r="F222" s="322"/>
      <c r="G222" s="322"/>
      <c r="H222" s="322"/>
    </row>
    <row r="224" spans="1:8">
      <c r="A224" s="329" t="s">
        <v>266</v>
      </c>
      <c r="B224" s="329"/>
      <c r="C224" s="329"/>
      <c r="D224" s="329"/>
      <c r="E224" s="329"/>
      <c r="F224" s="329"/>
      <c r="G224" s="329"/>
      <c r="H224" s="329"/>
    </row>
    <row r="226" spans="1:8">
      <c r="A226" s="329" t="s">
        <v>69</v>
      </c>
      <c r="B226" s="329"/>
      <c r="C226" s="329"/>
      <c r="D226" s="329"/>
      <c r="E226" s="329"/>
      <c r="F226" s="329"/>
      <c r="G226" s="329"/>
      <c r="H226" s="329"/>
    </row>
    <row r="228" spans="1:8" ht="38.25">
      <c r="A228" s="1" t="s">
        <v>82</v>
      </c>
      <c r="B228" s="2" t="s">
        <v>70</v>
      </c>
    </row>
    <row r="229" spans="1:8" ht="25.5" customHeight="1">
      <c r="B229" s="2" t="s">
        <v>71</v>
      </c>
    </row>
    <row r="230" spans="1:8" ht="51">
      <c r="B230" s="2" t="s">
        <v>72</v>
      </c>
    </row>
    <row r="231" spans="1:8" ht="25.5">
      <c r="B231" s="2" t="s">
        <v>73</v>
      </c>
      <c r="C231" s="4" t="s">
        <v>6</v>
      </c>
      <c r="D231" s="24">
        <v>232</v>
      </c>
      <c r="E231" s="4" t="s">
        <v>1</v>
      </c>
      <c r="H231" s="5">
        <f>(D231*F231)</f>
        <v>0</v>
      </c>
    </row>
    <row r="233" spans="1:8" ht="54" customHeight="1">
      <c r="A233" s="1" t="s">
        <v>83</v>
      </c>
      <c r="B233" s="2" t="s">
        <v>512</v>
      </c>
    </row>
    <row r="234" spans="1:8" ht="51">
      <c r="B234" s="2" t="s">
        <v>74</v>
      </c>
    </row>
    <row r="235" spans="1:8" ht="76.5">
      <c r="B235" s="2" t="s">
        <v>202</v>
      </c>
    </row>
    <row r="236" spans="1:8">
      <c r="B236" s="2" t="s">
        <v>75</v>
      </c>
      <c r="C236" s="1"/>
      <c r="D236" s="1"/>
      <c r="E236" s="1"/>
      <c r="F236" s="1"/>
      <c r="G236" s="1"/>
      <c r="H236" s="1"/>
    </row>
    <row r="237" spans="1:8" ht="51">
      <c r="B237" s="2" t="s">
        <v>369</v>
      </c>
      <c r="C237" s="4" t="s">
        <v>6</v>
      </c>
      <c r="D237" s="24">
        <v>140</v>
      </c>
      <c r="E237" s="4" t="s">
        <v>1</v>
      </c>
      <c r="H237" s="5">
        <f>(D237*F237)</f>
        <v>0</v>
      </c>
    </row>
    <row r="239" spans="1:8" ht="38.25">
      <c r="A239" s="1" t="s">
        <v>84</v>
      </c>
      <c r="B239" s="2" t="s">
        <v>268</v>
      </c>
    </row>
    <row r="240" spans="1:8" ht="30" customHeight="1">
      <c r="B240" s="2" t="s">
        <v>513</v>
      </c>
    </row>
    <row r="241" spans="1:11" ht="38.25">
      <c r="B241" s="2" t="s">
        <v>76</v>
      </c>
    </row>
    <row r="242" spans="1:11">
      <c r="B242" s="2" t="s">
        <v>77</v>
      </c>
    </row>
    <row r="243" spans="1:11" ht="14.25">
      <c r="A243" s="3" t="s">
        <v>16</v>
      </c>
      <c r="B243" s="2" t="s">
        <v>51</v>
      </c>
      <c r="C243" s="4" t="s">
        <v>6</v>
      </c>
      <c r="D243" s="24">
        <v>20</v>
      </c>
      <c r="E243" s="4" t="s">
        <v>1</v>
      </c>
      <c r="H243" s="5">
        <f>(D243*F243)</f>
        <v>0</v>
      </c>
    </row>
    <row r="244" spans="1:11" ht="14.25">
      <c r="A244" s="3" t="s">
        <v>16</v>
      </c>
      <c r="B244" s="2" t="s">
        <v>267</v>
      </c>
      <c r="C244" s="4" t="s">
        <v>6</v>
      </c>
      <c r="D244" s="24">
        <v>13</v>
      </c>
      <c r="E244" s="4" t="s">
        <v>1</v>
      </c>
      <c r="H244" s="5">
        <f>(D244*F244)</f>
        <v>0</v>
      </c>
    </row>
    <row r="246" spans="1:11" ht="51">
      <c r="A246" s="1" t="s">
        <v>151</v>
      </c>
      <c r="B246" s="2" t="s">
        <v>370</v>
      </c>
      <c r="C246" s="4" t="s">
        <v>6</v>
      </c>
      <c r="D246" s="24">
        <v>232</v>
      </c>
      <c r="E246" s="4" t="s">
        <v>1</v>
      </c>
      <c r="H246" s="5">
        <f>(D246*F246)</f>
        <v>0</v>
      </c>
      <c r="K246" s="4"/>
    </row>
    <row r="248" spans="1:11" ht="25.5">
      <c r="A248" s="1" t="s">
        <v>178</v>
      </c>
      <c r="B248" s="2" t="s">
        <v>78</v>
      </c>
      <c r="C248" s="4" t="s">
        <v>6</v>
      </c>
      <c r="D248" s="24">
        <v>250</v>
      </c>
      <c r="E248" s="4" t="s">
        <v>1</v>
      </c>
      <c r="H248" s="5">
        <f>(D248*F248)</f>
        <v>0</v>
      </c>
    </row>
    <row r="249" spans="1:11">
      <c r="A249" s="6"/>
      <c r="B249" s="7"/>
      <c r="C249" s="8"/>
      <c r="D249" s="25"/>
      <c r="E249" s="8"/>
      <c r="F249" s="9"/>
      <c r="G249" s="8"/>
      <c r="H249" s="9"/>
    </row>
    <row r="251" spans="1:11" ht="15.75">
      <c r="A251" s="23" t="s">
        <v>80</v>
      </c>
      <c r="B251" s="321" t="s">
        <v>79</v>
      </c>
      <c r="C251" s="321"/>
      <c r="D251" s="321"/>
      <c r="E251" s="321"/>
      <c r="F251" s="321"/>
      <c r="G251" s="321"/>
      <c r="H251" s="22">
        <f>SUM(H228:H248)</f>
        <v>0</v>
      </c>
    </row>
    <row r="254" spans="1:11" ht="18">
      <c r="A254" s="21" t="s">
        <v>86</v>
      </c>
      <c r="B254" s="327" t="s">
        <v>81</v>
      </c>
      <c r="C254" s="327"/>
      <c r="D254" s="327"/>
      <c r="E254" s="327"/>
      <c r="F254" s="327"/>
      <c r="G254" s="327"/>
      <c r="H254" s="328"/>
    </row>
    <row r="256" spans="1:11" ht="51" customHeight="1">
      <c r="A256" s="1" t="s">
        <v>87</v>
      </c>
      <c r="B256" s="28" t="s">
        <v>269</v>
      </c>
      <c r="C256" s="4" t="s">
        <v>6</v>
      </c>
      <c r="D256" s="24">
        <v>75</v>
      </c>
      <c r="E256" s="4" t="s">
        <v>1</v>
      </c>
      <c r="H256" s="5">
        <f>(D256*F256)</f>
        <v>0</v>
      </c>
    </row>
    <row r="258" spans="1:8" ht="25.5">
      <c r="A258" s="1" t="s">
        <v>88</v>
      </c>
      <c r="B258" s="28" t="s">
        <v>270</v>
      </c>
    </row>
    <row r="259" spans="1:8" ht="89.25">
      <c r="B259" s="30" t="s">
        <v>271</v>
      </c>
      <c r="C259" s="4" t="s">
        <v>6</v>
      </c>
      <c r="D259" s="24">
        <v>75</v>
      </c>
      <c r="E259" s="4" t="s">
        <v>1</v>
      </c>
      <c r="H259" s="5">
        <f>(D259*F259)</f>
        <v>0</v>
      </c>
    </row>
    <row r="261" spans="1:8" ht="25.5">
      <c r="A261" s="1" t="s">
        <v>89</v>
      </c>
      <c r="B261" s="28" t="s">
        <v>272</v>
      </c>
      <c r="C261" s="4" t="s">
        <v>6</v>
      </c>
      <c r="D261" s="24">
        <v>2</v>
      </c>
      <c r="E261" s="4" t="s">
        <v>1</v>
      </c>
      <c r="H261" s="5">
        <f>(D261*F261)</f>
        <v>0</v>
      </c>
    </row>
    <row r="262" spans="1:8">
      <c r="B262" s="28"/>
    </row>
    <row r="263" spans="1:8" ht="38.25">
      <c r="A263" s="1" t="s">
        <v>90</v>
      </c>
      <c r="B263" s="2" t="s">
        <v>45</v>
      </c>
    </row>
    <row r="264" spans="1:8">
      <c r="A264" s="3" t="s">
        <v>16</v>
      </c>
      <c r="B264" s="2" t="s">
        <v>196</v>
      </c>
      <c r="C264" s="4" t="s">
        <v>46</v>
      </c>
      <c r="D264" s="24">
        <v>500</v>
      </c>
      <c r="E264" s="4" t="s">
        <v>1</v>
      </c>
      <c r="H264" s="5">
        <f>(D264*F264)</f>
        <v>0</v>
      </c>
    </row>
    <row r="265" spans="1:8">
      <c r="A265" s="6"/>
      <c r="B265" s="7"/>
      <c r="C265" s="8"/>
      <c r="D265" s="25"/>
      <c r="E265" s="8"/>
      <c r="F265" s="9"/>
      <c r="G265" s="8"/>
      <c r="H265" s="9"/>
    </row>
    <row r="267" spans="1:8" ht="15.75">
      <c r="A267" s="23" t="s">
        <v>86</v>
      </c>
      <c r="B267" s="321" t="s">
        <v>85</v>
      </c>
      <c r="C267" s="321"/>
      <c r="D267" s="321"/>
      <c r="E267" s="321"/>
      <c r="F267" s="321"/>
      <c r="G267" s="321"/>
      <c r="H267" s="22">
        <f>SUM(H256:H264)</f>
        <v>0</v>
      </c>
    </row>
    <row r="269" spans="1:8" ht="18">
      <c r="A269" s="21" t="s">
        <v>120</v>
      </c>
      <c r="B269" s="327" t="s">
        <v>179</v>
      </c>
      <c r="C269" s="327"/>
      <c r="D269" s="327"/>
      <c r="E269" s="327"/>
      <c r="F269" s="327"/>
      <c r="G269" s="327"/>
      <c r="H269" s="328"/>
    </row>
    <row r="271" spans="1:8" ht="25.5">
      <c r="A271" s="1" t="s">
        <v>121</v>
      </c>
      <c r="B271" s="2" t="s">
        <v>141</v>
      </c>
      <c r="C271" s="4" t="s">
        <v>2</v>
      </c>
      <c r="D271" s="24">
        <v>22</v>
      </c>
      <c r="E271" s="4" t="s">
        <v>1</v>
      </c>
      <c r="H271" s="5">
        <f>(D271*F271)</f>
        <v>0</v>
      </c>
    </row>
    <row r="273" spans="1:8" ht="39.75">
      <c r="A273" s="1" t="s">
        <v>182</v>
      </c>
      <c r="B273" s="2" t="s">
        <v>514</v>
      </c>
    </row>
    <row r="274" spans="1:8" ht="114.75">
      <c r="B274" s="30" t="s">
        <v>186</v>
      </c>
      <c r="C274" s="4" t="s">
        <v>13</v>
      </c>
      <c r="D274" s="24">
        <v>1</v>
      </c>
      <c r="E274" s="4" t="s">
        <v>1</v>
      </c>
      <c r="H274" s="5">
        <f>(D274*F274)</f>
        <v>0</v>
      </c>
    </row>
    <row r="276" spans="1:8" ht="51">
      <c r="A276" s="1" t="s">
        <v>183</v>
      </c>
      <c r="B276" s="30" t="s">
        <v>515</v>
      </c>
      <c r="C276"/>
      <c r="D276"/>
    </row>
    <row r="277" spans="1:8" ht="25.5">
      <c r="B277" s="30" t="s">
        <v>166</v>
      </c>
      <c r="C277"/>
      <c r="D277"/>
    </row>
    <row r="278" spans="1:8" ht="38.25">
      <c r="B278" s="30" t="s">
        <v>152</v>
      </c>
      <c r="C278"/>
      <c r="D278"/>
    </row>
    <row r="279" spans="1:8" ht="25.5">
      <c r="B279" s="30" t="s">
        <v>153</v>
      </c>
      <c r="C279"/>
      <c r="D279"/>
    </row>
    <row r="280" spans="1:8">
      <c r="B280" s="30" t="s">
        <v>154</v>
      </c>
      <c r="C280" s="4" t="s">
        <v>13</v>
      </c>
      <c r="D280" s="24">
        <v>1</v>
      </c>
      <c r="E280" s="4" t="s">
        <v>1</v>
      </c>
      <c r="H280" s="5">
        <f>(D280*F280)</f>
        <v>0</v>
      </c>
    </row>
    <row r="281" spans="1:8">
      <c r="A281" s="6"/>
      <c r="B281" s="7"/>
      <c r="C281" s="8"/>
      <c r="D281" s="25"/>
      <c r="E281" s="8"/>
      <c r="F281" s="9"/>
      <c r="G281" s="8"/>
      <c r="H281" s="9"/>
    </row>
    <row r="283" spans="1:8" ht="15.75">
      <c r="A283" s="23" t="s">
        <v>120</v>
      </c>
      <c r="B283" s="321" t="s">
        <v>180</v>
      </c>
      <c r="C283" s="321"/>
      <c r="D283" s="321"/>
      <c r="E283" s="321"/>
      <c r="F283" s="321"/>
      <c r="G283" s="321"/>
      <c r="H283" s="22">
        <f>SUM(H271:H280)</f>
        <v>0</v>
      </c>
    </row>
    <row r="286" spans="1:8" ht="18">
      <c r="A286" s="21" t="s">
        <v>127</v>
      </c>
      <c r="B286" s="327" t="s">
        <v>181</v>
      </c>
      <c r="C286" s="327"/>
      <c r="D286" s="327"/>
      <c r="E286" s="327"/>
      <c r="F286" s="327"/>
      <c r="G286" s="327"/>
      <c r="H286" s="328"/>
    </row>
    <row r="288" spans="1:8" ht="25.5">
      <c r="A288" s="1" t="s">
        <v>128</v>
      </c>
      <c r="B288" s="2" t="s">
        <v>136</v>
      </c>
    </row>
    <row r="289" spans="1:8" ht="25.5">
      <c r="B289" s="2" t="s">
        <v>137</v>
      </c>
    </row>
    <row r="290" spans="1:8">
      <c r="A290" s="3" t="s">
        <v>16</v>
      </c>
      <c r="B290" s="2" t="s">
        <v>518</v>
      </c>
      <c r="C290" s="4" t="s">
        <v>2</v>
      </c>
      <c r="D290" s="24">
        <v>160</v>
      </c>
      <c r="E290" s="4" t="s">
        <v>1</v>
      </c>
      <c r="H290" s="5">
        <f>(D290*F290)</f>
        <v>0</v>
      </c>
    </row>
    <row r="292" spans="1:8" ht="38.25">
      <c r="A292" s="1" t="s">
        <v>187</v>
      </c>
      <c r="B292" s="2" t="s">
        <v>273</v>
      </c>
      <c r="C292"/>
      <c r="D292"/>
      <c r="E292"/>
      <c r="F292"/>
      <c r="G292"/>
      <c r="H292"/>
    </row>
    <row r="293" spans="1:8" ht="25.5">
      <c r="A293"/>
      <c r="B293" s="2" t="s">
        <v>157</v>
      </c>
      <c r="C293"/>
      <c r="D293"/>
      <c r="E293"/>
      <c r="F293"/>
      <c r="G293"/>
      <c r="H293"/>
    </row>
    <row r="294" spans="1:8">
      <c r="A294" s="3" t="s">
        <v>16</v>
      </c>
      <c r="B294" s="2" t="s">
        <v>158</v>
      </c>
      <c r="C294" s="4" t="s">
        <v>2</v>
      </c>
      <c r="D294" s="24">
        <v>2</v>
      </c>
      <c r="E294" s="4" t="s">
        <v>1</v>
      </c>
      <c r="H294" s="5">
        <f t="shared" ref="H294:H299" si="2">(D294*F294)</f>
        <v>0</v>
      </c>
    </row>
    <row r="295" spans="1:8">
      <c r="A295" s="3" t="s">
        <v>16</v>
      </c>
      <c r="B295" s="2" t="s">
        <v>275</v>
      </c>
      <c r="C295" s="4" t="s">
        <v>2</v>
      </c>
      <c r="D295" s="24">
        <v>5</v>
      </c>
      <c r="E295" s="4" t="s">
        <v>1</v>
      </c>
      <c r="H295" s="5">
        <f t="shared" si="2"/>
        <v>0</v>
      </c>
    </row>
    <row r="296" spans="1:8">
      <c r="A296" s="3" t="s">
        <v>16</v>
      </c>
      <c r="B296" s="2" t="s">
        <v>274</v>
      </c>
      <c r="C296" s="4" t="s">
        <v>2</v>
      </c>
      <c r="D296" s="24">
        <v>3</v>
      </c>
      <c r="E296" s="4" t="s">
        <v>1</v>
      </c>
      <c r="H296" s="5">
        <f t="shared" si="2"/>
        <v>0</v>
      </c>
    </row>
    <row r="297" spans="1:8">
      <c r="A297" s="3" t="s">
        <v>16</v>
      </c>
      <c r="B297" s="2" t="s">
        <v>278</v>
      </c>
      <c r="C297" s="4" t="s">
        <v>2</v>
      </c>
      <c r="D297" s="24">
        <v>3</v>
      </c>
      <c r="E297" s="4" t="s">
        <v>1</v>
      </c>
      <c r="H297" s="5">
        <f t="shared" si="2"/>
        <v>0</v>
      </c>
    </row>
    <row r="298" spans="1:8">
      <c r="A298" s="3" t="s">
        <v>16</v>
      </c>
      <c r="B298" s="2" t="s">
        <v>276</v>
      </c>
      <c r="C298" s="4" t="s">
        <v>2</v>
      </c>
      <c r="D298" s="24">
        <v>9</v>
      </c>
      <c r="E298" s="4" t="s">
        <v>1</v>
      </c>
      <c r="H298" s="5">
        <f t="shared" si="2"/>
        <v>0</v>
      </c>
    </row>
    <row r="299" spans="1:8">
      <c r="A299" s="3" t="s">
        <v>16</v>
      </c>
      <c r="B299" s="2" t="s">
        <v>277</v>
      </c>
      <c r="C299" s="4" t="s">
        <v>2</v>
      </c>
      <c r="D299" s="24">
        <v>8</v>
      </c>
      <c r="E299" s="4" t="s">
        <v>1</v>
      </c>
      <c r="H299" s="5">
        <f t="shared" si="2"/>
        <v>0</v>
      </c>
    </row>
    <row r="301" spans="1:8" ht="51">
      <c r="A301" s="1" t="s">
        <v>188</v>
      </c>
      <c r="B301" s="30" t="s">
        <v>516</v>
      </c>
      <c r="C301"/>
      <c r="D301"/>
    </row>
    <row r="302" spans="1:8" ht="25.5">
      <c r="B302" s="30" t="s">
        <v>166</v>
      </c>
      <c r="C302"/>
      <c r="D302"/>
      <c r="E302" s="1"/>
      <c r="F302" s="1"/>
      <c r="G302" s="1"/>
      <c r="H302" s="1"/>
    </row>
    <row r="303" spans="1:8" ht="38.25">
      <c r="B303" s="30" t="s">
        <v>152</v>
      </c>
      <c r="C303"/>
      <c r="D303"/>
      <c r="E303" s="1"/>
      <c r="F303" s="1"/>
      <c r="G303" s="1"/>
      <c r="H303" s="1"/>
    </row>
    <row r="304" spans="1:8" ht="25.5">
      <c r="B304" s="30" t="s">
        <v>153</v>
      </c>
      <c r="C304"/>
      <c r="D304"/>
    </row>
    <row r="305" spans="1:8">
      <c r="B305" s="30" t="s">
        <v>154</v>
      </c>
      <c r="C305" s="4" t="s">
        <v>13</v>
      </c>
      <c r="D305" s="24">
        <v>1</v>
      </c>
      <c r="E305" s="4" t="s">
        <v>1</v>
      </c>
      <c r="H305" s="5">
        <f>(D305*F305)</f>
        <v>0</v>
      </c>
    </row>
    <row r="306" spans="1:8">
      <c r="B306" s="28"/>
    </row>
    <row r="307" spans="1:8" ht="38.25">
      <c r="A307" s="1" t="s">
        <v>189</v>
      </c>
      <c r="B307" s="28" t="s">
        <v>517</v>
      </c>
    </row>
    <row r="308" spans="1:8" ht="51">
      <c r="B308" s="28" t="s">
        <v>190</v>
      </c>
    </row>
    <row r="309" spans="1:8">
      <c r="B309" s="28" t="s">
        <v>191</v>
      </c>
      <c r="C309" s="4" t="s">
        <v>13</v>
      </c>
      <c r="D309" s="24">
        <v>1</v>
      </c>
      <c r="E309" s="4" t="s">
        <v>1</v>
      </c>
      <c r="H309" s="5">
        <f>(D309*F309)</f>
        <v>0</v>
      </c>
    </row>
    <row r="310" spans="1:8">
      <c r="A310" s="6"/>
      <c r="B310" s="7"/>
      <c r="C310" s="8"/>
      <c r="D310" s="25"/>
      <c r="E310" s="8"/>
      <c r="F310" s="9"/>
      <c r="G310" s="8"/>
      <c r="H310" s="9"/>
    </row>
    <row r="312" spans="1:8" ht="15.75">
      <c r="A312" s="23" t="s">
        <v>127</v>
      </c>
      <c r="B312" s="321" t="s">
        <v>184</v>
      </c>
      <c r="C312" s="321"/>
      <c r="D312" s="321"/>
      <c r="E312" s="321"/>
      <c r="F312" s="321"/>
      <c r="G312" s="321"/>
      <c r="H312" s="22">
        <f>SUM(H288:H309)</f>
        <v>0</v>
      </c>
    </row>
    <row r="318" spans="1:8" ht="18">
      <c r="A318" s="21"/>
      <c r="B318" s="323" t="s">
        <v>91</v>
      </c>
      <c r="C318" s="323"/>
      <c r="D318" s="323"/>
      <c r="E318" s="323"/>
      <c r="F318" s="323"/>
      <c r="G318" s="323"/>
      <c r="H318" s="324"/>
    </row>
    <row r="320" spans="1:8" ht="15.75">
      <c r="A320" s="23" t="s">
        <v>215</v>
      </c>
      <c r="B320" s="335" t="s">
        <v>279</v>
      </c>
      <c r="C320" s="335"/>
      <c r="D320" s="335"/>
      <c r="E320" s="335"/>
      <c r="F320" s="335"/>
      <c r="G320" s="335"/>
      <c r="H320" s="22">
        <f>$H$25</f>
        <v>0</v>
      </c>
    </row>
    <row r="322" spans="1:8" ht="15.75">
      <c r="A322" s="23" t="s">
        <v>25</v>
      </c>
      <c r="B322" s="335" t="s">
        <v>26</v>
      </c>
      <c r="C322" s="335"/>
      <c r="D322" s="335"/>
      <c r="E322" s="335"/>
      <c r="F322" s="335"/>
      <c r="G322" s="335"/>
      <c r="H322" s="22">
        <f>$H$56</f>
        <v>0</v>
      </c>
    </row>
    <row r="323" spans="1:8">
      <c r="A323" s="3"/>
    </row>
    <row r="324" spans="1:8" ht="15.75">
      <c r="A324" s="23" t="s">
        <v>30</v>
      </c>
      <c r="B324" s="335" t="s">
        <v>32</v>
      </c>
      <c r="C324" s="335"/>
      <c r="D324" s="335"/>
      <c r="E324" s="335"/>
      <c r="F324" s="335"/>
      <c r="G324" s="335"/>
      <c r="H324" s="22">
        <f>$H$112</f>
        <v>0</v>
      </c>
    </row>
    <row r="325" spans="1:8">
      <c r="A325" s="3"/>
    </row>
    <row r="326" spans="1:8" ht="15.75">
      <c r="A326" s="23" t="s">
        <v>48</v>
      </c>
      <c r="B326" s="335" t="s">
        <v>49</v>
      </c>
      <c r="C326" s="335"/>
      <c r="D326" s="335"/>
      <c r="E326" s="335"/>
      <c r="F326" s="335"/>
      <c r="G326" s="335"/>
      <c r="H326" s="22">
        <f>$H$170</f>
        <v>0</v>
      </c>
    </row>
    <row r="327" spans="1:8" s="26" customFormat="1" ht="12.75" customHeight="1">
      <c r="A327" s="3"/>
      <c r="B327" s="2"/>
      <c r="C327" s="4"/>
      <c r="D327" s="24"/>
      <c r="E327" s="4"/>
      <c r="F327" s="5"/>
      <c r="G327" s="4"/>
      <c r="H327" s="5"/>
    </row>
    <row r="328" spans="1:8" s="26" customFormat="1" ht="15.75">
      <c r="A328" s="23" t="s">
        <v>67</v>
      </c>
      <c r="B328" s="335" t="s">
        <v>281</v>
      </c>
      <c r="C328" s="335"/>
      <c r="D328" s="335"/>
      <c r="E328" s="335"/>
      <c r="F328" s="335"/>
      <c r="G328" s="335"/>
      <c r="H328" s="22">
        <f>$H$217</f>
        <v>0</v>
      </c>
    </row>
    <row r="329" spans="1:8" s="26" customFormat="1" ht="12.75" customHeight="1">
      <c r="A329" s="3"/>
      <c r="B329" s="2"/>
      <c r="C329" s="4"/>
      <c r="D329" s="24"/>
      <c r="E329" s="4"/>
      <c r="F329" s="5"/>
      <c r="G329" s="4"/>
      <c r="H329" s="5"/>
    </row>
    <row r="330" spans="1:8" ht="15.75">
      <c r="A330" s="23" t="s">
        <v>80</v>
      </c>
      <c r="B330" s="335" t="s">
        <v>68</v>
      </c>
      <c r="C330" s="335"/>
      <c r="D330" s="335"/>
      <c r="E330" s="335"/>
      <c r="F330" s="335"/>
      <c r="G330" s="335"/>
      <c r="H330" s="22">
        <f>$H$251</f>
        <v>0</v>
      </c>
    </row>
    <row r="331" spans="1:8" s="26" customFormat="1" ht="15.75">
      <c r="A331" s="3"/>
      <c r="B331" s="2"/>
      <c r="C331" s="4"/>
      <c r="D331" s="24"/>
      <c r="E331" s="4"/>
      <c r="F331" s="5"/>
      <c r="G331" s="4"/>
      <c r="H331" s="5"/>
    </row>
    <row r="332" spans="1:8" ht="15.75">
      <c r="A332" s="23" t="s">
        <v>86</v>
      </c>
      <c r="B332" s="335" t="s">
        <v>81</v>
      </c>
      <c r="C332" s="335"/>
      <c r="D332" s="335"/>
      <c r="E332" s="335"/>
      <c r="F332" s="335"/>
      <c r="G332" s="335"/>
      <c r="H332" s="22">
        <f>$H$267</f>
        <v>0</v>
      </c>
    </row>
    <row r="333" spans="1:8" ht="15.75" customHeight="1">
      <c r="A333" s="3"/>
    </row>
    <row r="334" spans="1:8" ht="15.75">
      <c r="A334" s="23" t="s">
        <v>120</v>
      </c>
      <c r="B334" s="335" t="s">
        <v>179</v>
      </c>
      <c r="C334" s="335"/>
      <c r="D334" s="335"/>
      <c r="E334" s="335"/>
      <c r="F334" s="335"/>
      <c r="G334" s="335"/>
      <c r="H334" s="22">
        <f>$H$283</f>
        <v>0</v>
      </c>
    </row>
    <row r="335" spans="1:8">
      <c r="A335" s="3"/>
    </row>
    <row r="336" spans="1:8" ht="15.75">
      <c r="A336" s="23" t="s">
        <v>127</v>
      </c>
      <c r="B336" s="335" t="s">
        <v>181</v>
      </c>
      <c r="C336" s="335"/>
      <c r="D336" s="335"/>
      <c r="E336" s="335"/>
      <c r="F336" s="335"/>
      <c r="G336" s="335"/>
      <c r="H336" s="22">
        <f>$H$312</f>
        <v>0</v>
      </c>
    </row>
    <row r="337" spans="1:8">
      <c r="A337" s="6"/>
      <c r="B337" s="7"/>
      <c r="C337" s="8"/>
      <c r="D337" s="25"/>
      <c r="E337" s="8"/>
      <c r="F337" s="9"/>
      <c r="G337" s="8"/>
      <c r="H337" s="9"/>
    </row>
    <row r="339" spans="1:8" ht="18">
      <c r="A339" s="27" t="s">
        <v>22</v>
      </c>
      <c r="B339" s="323" t="s">
        <v>148</v>
      </c>
      <c r="C339" s="323"/>
      <c r="D339" s="323"/>
      <c r="E339" s="323"/>
      <c r="F339" s="323"/>
      <c r="G339" s="333">
        <f>SUM(H320:H336)</f>
        <v>0</v>
      </c>
      <c r="H339" s="334"/>
    </row>
    <row r="340" spans="1:8" ht="12.75" customHeight="1"/>
    <row r="343" spans="1:8" ht="13.5" thickBot="1"/>
    <row r="344" spans="1:8" ht="18.75" thickBot="1">
      <c r="A344" s="20" t="s">
        <v>92</v>
      </c>
      <c r="B344" s="331" t="s">
        <v>93</v>
      </c>
      <c r="C344" s="331"/>
      <c r="D344" s="331"/>
      <c r="E344" s="331"/>
      <c r="F344" s="331"/>
      <c r="G344" s="331"/>
      <c r="H344" s="332"/>
    </row>
    <row r="346" spans="1:8" ht="18">
      <c r="A346" s="21" t="s">
        <v>25</v>
      </c>
      <c r="B346" s="327" t="s">
        <v>94</v>
      </c>
      <c r="C346" s="327"/>
      <c r="D346" s="327"/>
      <c r="E346" s="327"/>
      <c r="F346" s="327"/>
      <c r="G346" s="327"/>
      <c r="H346" s="328"/>
    </row>
    <row r="348" spans="1:8">
      <c r="A348" s="322" t="s">
        <v>24</v>
      </c>
      <c r="B348" s="322"/>
      <c r="C348" s="322"/>
      <c r="D348" s="322"/>
      <c r="E348" s="322"/>
      <c r="F348" s="322"/>
      <c r="G348" s="322"/>
      <c r="H348" s="322"/>
    </row>
    <row r="349" spans="1:8">
      <c r="A349" s="31"/>
      <c r="B349" s="31"/>
      <c r="C349" s="31"/>
      <c r="D349" s="32"/>
      <c r="E349" s="31"/>
      <c r="F349" s="31"/>
      <c r="G349" s="31"/>
      <c r="H349" s="31"/>
    </row>
    <row r="350" spans="1:8" ht="25.5" customHeight="1">
      <c r="A350" s="329" t="s">
        <v>95</v>
      </c>
      <c r="B350" s="329"/>
      <c r="C350" s="329"/>
      <c r="D350" s="329"/>
      <c r="E350" s="329"/>
      <c r="F350" s="329"/>
      <c r="G350" s="329"/>
      <c r="H350" s="329"/>
    </row>
    <row r="352" spans="1:8" ht="51">
      <c r="A352" s="1" t="s">
        <v>0</v>
      </c>
      <c r="B352" s="2" t="s">
        <v>519</v>
      </c>
    </row>
    <row r="353" spans="1:8" ht="25.5">
      <c r="B353" s="2" t="s">
        <v>96</v>
      </c>
    </row>
    <row r="354" spans="1:8" ht="25.5">
      <c r="B354" s="2" t="s">
        <v>97</v>
      </c>
      <c r="C354" s="4" t="s">
        <v>2</v>
      </c>
      <c r="D354" s="24">
        <v>16</v>
      </c>
      <c r="E354" s="4" t="s">
        <v>1</v>
      </c>
      <c r="H354" s="5">
        <f>(D354*F354)</f>
        <v>0</v>
      </c>
    </row>
    <row r="356" spans="1:8" ht="25.5">
      <c r="A356" s="1" t="s">
        <v>3</v>
      </c>
      <c r="B356" s="2" t="s">
        <v>282</v>
      </c>
      <c r="C356" s="4" t="s">
        <v>2</v>
      </c>
      <c r="D356" s="24">
        <v>7</v>
      </c>
      <c r="E356" s="4" t="s">
        <v>1</v>
      </c>
      <c r="H356" s="5">
        <f>(D356*F356)</f>
        <v>0</v>
      </c>
    </row>
    <row r="358" spans="1:8" ht="25.5">
      <c r="A358" s="1" t="s">
        <v>28</v>
      </c>
      <c r="B358" s="2" t="s">
        <v>283</v>
      </c>
    </row>
    <row r="359" spans="1:8" ht="41.25" customHeight="1">
      <c r="B359" s="2" t="s">
        <v>284</v>
      </c>
      <c r="C359" s="4" t="s">
        <v>2</v>
      </c>
      <c r="D359" s="24">
        <v>34</v>
      </c>
      <c r="E359" s="4" t="s">
        <v>1</v>
      </c>
      <c r="H359" s="5">
        <f>(D359*F359)</f>
        <v>0</v>
      </c>
    </row>
    <row r="360" spans="1:8" ht="12.75" customHeight="1"/>
    <row r="361" spans="1:8" ht="25.5">
      <c r="A361" s="1" t="s">
        <v>139</v>
      </c>
      <c r="B361" s="2" t="s">
        <v>338</v>
      </c>
      <c r="C361" s="4" t="s">
        <v>2</v>
      </c>
      <c r="D361" s="24">
        <v>15</v>
      </c>
      <c r="E361" s="4" t="s">
        <v>1</v>
      </c>
      <c r="H361" s="5">
        <f>(D361*F361)</f>
        <v>0</v>
      </c>
    </row>
    <row r="362" spans="1:8">
      <c r="A362" s="6"/>
      <c r="B362" s="7"/>
      <c r="C362" s="8"/>
      <c r="D362" s="25"/>
      <c r="E362" s="8"/>
      <c r="F362" s="9"/>
      <c r="G362" s="8"/>
      <c r="H362" s="9"/>
    </row>
    <row r="364" spans="1:8" ht="15.75">
      <c r="A364" s="23" t="s">
        <v>25</v>
      </c>
      <c r="B364" s="321" t="s">
        <v>100</v>
      </c>
      <c r="C364" s="321"/>
      <c r="D364" s="321"/>
      <c r="E364" s="321"/>
      <c r="F364" s="321"/>
      <c r="G364" s="321"/>
      <c r="H364" s="22">
        <f>SUM(H352:H361)</f>
        <v>0</v>
      </c>
    </row>
    <row r="367" spans="1:8" ht="18">
      <c r="A367" s="21" t="s">
        <v>30</v>
      </c>
      <c r="B367" s="327" t="s">
        <v>98</v>
      </c>
      <c r="C367" s="327"/>
      <c r="D367" s="327"/>
      <c r="E367" s="327"/>
      <c r="F367" s="327"/>
      <c r="G367" s="327"/>
      <c r="H367" s="328"/>
    </row>
    <row r="369" spans="1:8">
      <c r="A369" s="322" t="s">
        <v>24</v>
      </c>
      <c r="B369" s="322"/>
      <c r="C369" s="322"/>
      <c r="D369" s="322"/>
      <c r="E369" s="322"/>
      <c r="F369" s="322"/>
      <c r="G369" s="322"/>
      <c r="H369" s="322"/>
    </row>
    <row r="371" spans="1:8">
      <c r="A371" s="329" t="s">
        <v>523</v>
      </c>
      <c r="B371" s="329"/>
      <c r="C371" s="329"/>
      <c r="D371" s="329"/>
      <c r="E371" s="329"/>
      <c r="F371" s="329"/>
      <c r="G371" s="329"/>
      <c r="H371" s="329"/>
    </row>
    <row r="373" spans="1:8" ht="114.75">
      <c r="A373" s="1" t="s">
        <v>5</v>
      </c>
      <c r="B373" s="2" t="s">
        <v>520</v>
      </c>
      <c r="C373" s="4" t="s">
        <v>2</v>
      </c>
      <c r="D373" s="24">
        <v>3</v>
      </c>
      <c r="E373" s="4" t="s">
        <v>1</v>
      </c>
      <c r="H373" s="5">
        <f>(D373*F373)</f>
        <v>0</v>
      </c>
    </row>
    <row r="375" spans="1:8" ht="25.5">
      <c r="A375" s="1" t="s">
        <v>34</v>
      </c>
      <c r="B375" s="2" t="s">
        <v>285</v>
      </c>
      <c r="C375" s="4" t="s">
        <v>2</v>
      </c>
      <c r="D375" s="24">
        <v>5</v>
      </c>
      <c r="E375" s="4" t="s">
        <v>1</v>
      </c>
      <c r="H375" s="5">
        <f>(D375*F375)</f>
        <v>0</v>
      </c>
    </row>
    <row r="377" spans="1:8" ht="39" customHeight="1">
      <c r="A377" s="1" t="s">
        <v>35</v>
      </c>
      <c r="B377" s="2" t="s">
        <v>521</v>
      </c>
      <c r="C377" s="4" t="s">
        <v>13</v>
      </c>
      <c r="D377" s="24">
        <v>1</v>
      </c>
      <c r="E377" s="4" t="s">
        <v>1</v>
      </c>
      <c r="H377" s="5">
        <f>(D377*F377)</f>
        <v>0</v>
      </c>
    </row>
    <row r="379" spans="1:8" ht="39" customHeight="1">
      <c r="A379" s="1" t="s">
        <v>36</v>
      </c>
      <c r="B379" s="2" t="s">
        <v>522</v>
      </c>
      <c r="C379" s="4" t="s">
        <v>13</v>
      </c>
      <c r="D379" s="24">
        <v>1</v>
      </c>
      <c r="E379" s="4" t="s">
        <v>1</v>
      </c>
      <c r="H379" s="5">
        <f>(D379*F379)</f>
        <v>0</v>
      </c>
    </row>
    <row r="380" spans="1:8">
      <c r="A380" s="6"/>
      <c r="B380" s="7"/>
      <c r="C380" s="8"/>
      <c r="D380" s="25"/>
      <c r="E380" s="8"/>
      <c r="F380" s="9"/>
      <c r="G380" s="8"/>
      <c r="H380" s="9"/>
    </row>
    <row r="382" spans="1:8" ht="15.75">
      <c r="A382" s="23" t="s">
        <v>30</v>
      </c>
      <c r="B382" s="321" t="s">
        <v>99</v>
      </c>
      <c r="C382" s="321"/>
      <c r="D382" s="321"/>
      <c r="E382" s="321"/>
      <c r="F382" s="321"/>
      <c r="G382" s="321"/>
      <c r="H382" s="22">
        <f>SUM(H373:H379)</f>
        <v>0</v>
      </c>
    </row>
    <row r="385" spans="1:8" ht="18">
      <c r="A385" s="21" t="s">
        <v>48</v>
      </c>
      <c r="B385" s="327" t="s">
        <v>101</v>
      </c>
      <c r="C385" s="327"/>
      <c r="D385" s="327"/>
      <c r="E385" s="327"/>
      <c r="F385" s="327"/>
      <c r="G385" s="327"/>
      <c r="H385" s="328"/>
    </row>
    <row r="387" spans="1:8">
      <c r="A387" s="322" t="s">
        <v>24</v>
      </c>
      <c r="B387" s="322"/>
      <c r="C387" s="322"/>
      <c r="D387" s="322"/>
      <c r="E387" s="322"/>
      <c r="F387" s="322"/>
      <c r="G387" s="322"/>
      <c r="H387" s="322"/>
    </row>
    <row r="389" spans="1:8" ht="25.5" customHeight="1">
      <c r="A389" s="329" t="s">
        <v>193</v>
      </c>
      <c r="B389" s="329"/>
      <c r="C389" s="329"/>
      <c r="D389" s="329"/>
      <c r="E389" s="329"/>
      <c r="F389" s="329"/>
      <c r="G389" s="329"/>
      <c r="H389" s="329"/>
    </row>
    <row r="391" spans="1:8" ht="76.5" customHeight="1">
      <c r="A391" s="329" t="s">
        <v>524</v>
      </c>
      <c r="B391" s="329"/>
      <c r="C391" s="329"/>
      <c r="D391" s="329"/>
      <c r="E391" s="329"/>
      <c r="F391" s="329"/>
      <c r="G391" s="329"/>
      <c r="H391" s="329"/>
    </row>
    <row r="393" spans="1:8" ht="63.75" customHeight="1">
      <c r="A393" s="329" t="s">
        <v>102</v>
      </c>
      <c r="B393" s="329"/>
      <c r="C393" s="329"/>
      <c r="D393" s="329"/>
      <c r="E393" s="329"/>
      <c r="F393" s="329"/>
      <c r="G393" s="329"/>
      <c r="H393" s="329"/>
    </row>
    <row r="395" spans="1:8" ht="38.25" customHeight="1">
      <c r="A395" s="329" t="s">
        <v>198</v>
      </c>
      <c r="B395" s="329"/>
      <c r="C395" s="329"/>
      <c r="D395" s="329"/>
      <c r="E395" s="329"/>
      <c r="F395" s="329"/>
      <c r="G395" s="329"/>
      <c r="H395" s="329"/>
    </row>
    <row r="397" spans="1:8">
      <c r="A397" s="322" t="s">
        <v>103</v>
      </c>
      <c r="B397" s="322"/>
      <c r="C397" s="322"/>
      <c r="D397" s="322"/>
      <c r="E397" s="322"/>
      <c r="F397" s="322"/>
      <c r="G397" s="322"/>
      <c r="H397" s="322"/>
    </row>
    <row r="398" spans="1:8" ht="14.25">
      <c r="A398" s="322" t="s">
        <v>104</v>
      </c>
      <c r="B398" s="322"/>
      <c r="C398" s="322" t="s">
        <v>194</v>
      </c>
      <c r="D398" s="322"/>
      <c r="E398" s="322"/>
      <c r="F398" s="322"/>
      <c r="G398" s="322"/>
      <c r="H398" s="322"/>
    </row>
    <row r="399" spans="1:8" ht="14.25">
      <c r="A399" s="322" t="s">
        <v>105</v>
      </c>
      <c r="B399" s="322"/>
      <c r="C399" s="322" t="s">
        <v>106</v>
      </c>
      <c r="D399" s="322"/>
      <c r="E399" s="322"/>
      <c r="F399" s="322"/>
      <c r="G399" s="322"/>
      <c r="H399" s="322"/>
    </row>
    <row r="400" spans="1:8">
      <c r="A400" s="322" t="s">
        <v>107</v>
      </c>
      <c r="B400" s="322"/>
      <c r="C400" s="336" t="s">
        <v>108</v>
      </c>
      <c r="D400" s="336"/>
      <c r="E400" s="336"/>
      <c r="F400" s="336"/>
      <c r="G400" s="336"/>
      <c r="H400" s="336"/>
    </row>
    <row r="402" spans="1:8">
      <c r="B402" s="2" t="s">
        <v>111</v>
      </c>
    </row>
    <row r="404" spans="1:8" ht="25.5">
      <c r="A404" s="1" t="s">
        <v>7</v>
      </c>
      <c r="B404" s="2" t="s">
        <v>292</v>
      </c>
      <c r="C404" s="1"/>
      <c r="D404" s="1"/>
      <c r="E404" s="1"/>
      <c r="F404" s="1"/>
      <c r="G404" s="1"/>
      <c r="H404" s="1"/>
    </row>
    <row r="405" spans="1:8">
      <c r="A405" s="3" t="s">
        <v>16</v>
      </c>
      <c r="B405" s="2" t="s">
        <v>293</v>
      </c>
      <c r="C405" s="4" t="s">
        <v>13</v>
      </c>
      <c r="D405" s="24">
        <v>1</v>
      </c>
      <c r="E405" s="4" t="s">
        <v>1</v>
      </c>
      <c r="H405" s="5">
        <f>(D405*F405)</f>
        <v>0</v>
      </c>
    </row>
    <row r="406" spans="1:8">
      <c r="A406" s="3" t="s">
        <v>16</v>
      </c>
      <c r="B406" s="2" t="s">
        <v>294</v>
      </c>
      <c r="C406" s="4" t="s">
        <v>13</v>
      </c>
      <c r="D406" s="24">
        <v>1</v>
      </c>
      <c r="E406" s="4" t="s">
        <v>1</v>
      </c>
      <c r="H406" s="5">
        <f>(D406*F406)</f>
        <v>0</v>
      </c>
    </row>
    <row r="408" spans="1:8" ht="25.5">
      <c r="A408" s="1" t="s">
        <v>8</v>
      </c>
      <c r="B408" s="2" t="s">
        <v>295</v>
      </c>
    </row>
    <row r="409" spans="1:8">
      <c r="B409" s="2" t="s">
        <v>109</v>
      </c>
      <c r="C409" s="1"/>
      <c r="D409" s="1"/>
      <c r="E409" s="1"/>
      <c r="F409" s="1"/>
      <c r="G409" s="1"/>
      <c r="H409" s="1"/>
    </row>
    <row r="410" spans="1:8">
      <c r="B410" s="2" t="s">
        <v>301</v>
      </c>
      <c r="C410" s="1"/>
      <c r="D410" s="1"/>
      <c r="E410" s="1"/>
      <c r="F410" s="1"/>
      <c r="G410" s="1"/>
      <c r="H410" s="1"/>
    </row>
    <row r="411" spans="1:8" ht="25.5">
      <c r="A411" s="3" t="s">
        <v>16</v>
      </c>
      <c r="B411" s="2" t="s">
        <v>302</v>
      </c>
      <c r="C411" s="4" t="s">
        <v>13</v>
      </c>
      <c r="D411" s="24">
        <v>1</v>
      </c>
      <c r="E411" s="4" t="s">
        <v>1</v>
      </c>
      <c r="H411" s="5">
        <f t="shared" ref="H411" si="3">(D411*F411)</f>
        <v>0</v>
      </c>
    </row>
    <row r="412" spans="1:8">
      <c r="A412" s="3" t="s">
        <v>16</v>
      </c>
      <c r="B412" s="2" t="s">
        <v>296</v>
      </c>
      <c r="C412" s="4" t="s">
        <v>13</v>
      </c>
      <c r="D412" s="24">
        <v>1</v>
      </c>
      <c r="E412" s="4" t="s">
        <v>1</v>
      </c>
      <c r="H412" s="5">
        <f t="shared" ref="H412" si="4">(D412*F412)</f>
        <v>0</v>
      </c>
    </row>
    <row r="414" spans="1:8">
      <c r="A414" s="1" t="s">
        <v>9</v>
      </c>
      <c r="B414" s="2" t="s">
        <v>297</v>
      </c>
    </row>
    <row r="415" spans="1:8">
      <c r="B415" s="2" t="s">
        <v>109</v>
      </c>
    </row>
    <row r="416" spans="1:8">
      <c r="B416" s="2" t="s">
        <v>300</v>
      </c>
    </row>
    <row r="417" spans="1:8">
      <c r="A417" s="3" t="s">
        <v>16</v>
      </c>
      <c r="B417" s="2" t="s">
        <v>298</v>
      </c>
      <c r="C417" s="4" t="s">
        <v>13</v>
      </c>
      <c r="D417" s="24">
        <v>5</v>
      </c>
      <c r="E417" s="4" t="s">
        <v>1</v>
      </c>
      <c r="H417" s="5">
        <f>(D417*F417)</f>
        <v>0</v>
      </c>
    </row>
    <row r="418" spans="1:8">
      <c r="A418" s="3" t="s">
        <v>16</v>
      </c>
      <c r="B418" s="2" t="s">
        <v>299</v>
      </c>
      <c r="C418" s="4" t="s">
        <v>13</v>
      </c>
      <c r="D418" s="24">
        <v>1</v>
      </c>
      <c r="E418" s="4" t="s">
        <v>1</v>
      </c>
      <c r="H418" s="5">
        <f>(D418*F418)</f>
        <v>0</v>
      </c>
    </row>
    <row r="419" spans="1:8">
      <c r="A419" s="3" t="s">
        <v>16</v>
      </c>
      <c r="B419" s="2" t="s">
        <v>167</v>
      </c>
      <c r="C419" s="4" t="s">
        <v>13</v>
      </c>
      <c r="D419" s="24">
        <v>2</v>
      </c>
      <c r="E419" s="4" t="s">
        <v>1</v>
      </c>
      <c r="H419" s="5">
        <f>(D419*F419)</f>
        <v>0</v>
      </c>
    </row>
    <row r="422" spans="1:8">
      <c r="B422" s="2" t="s">
        <v>110</v>
      </c>
    </row>
    <row r="424" spans="1:8">
      <c r="A424" s="1" t="s">
        <v>50</v>
      </c>
      <c r="B424" s="2" t="s">
        <v>303</v>
      </c>
    </row>
    <row r="425" spans="1:8">
      <c r="A425" s="3" t="s">
        <v>16</v>
      </c>
      <c r="B425" s="2" t="s">
        <v>169</v>
      </c>
      <c r="C425" s="4" t="s">
        <v>13</v>
      </c>
      <c r="D425" s="24">
        <v>1</v>
      </c>
      <c r="E425" s="4" t="s">
        <v>1</v>
      </c>
      <c r="H425" s="5">
        <f>(D425*F425)</f>
        <v>0</v>
      </c>
    </row>
    <row r="426" spans="1:8">
      <c r="A426" s="3" t="s">
        <v>16</v>
      </c>
      <c r="B426" s="2" t="s">
        <v>175</v>
      </c>
      <c r="C426" s="4" t="s">
        <v>13</v>
      </c>
      <c r="D426" s="24">
        <v>2</v>
      </c>
      <c r="E426" s="4" t="s">
        <v>1</v>
      </c>
      <c r="H426" s="5">
        <f>(D426*F426)</f>
        <v>0</v>
      </c>
    </row>
    <row r="428" spans="1:8">
      <c r="A428" s="1" t="s">
        <v>52</v>
      </c>
      <c r="B428" s="2" t="s">
        <v>304</v>
      </c>
    </row>
    <row r="429" spans="1:8">
      <c r="A429" s="3" t="s">
        <v>16</v>
      </c>
      <c r="B429" s="2" t="s">
        <v>169</v>
      </c>
      <c r="C429" s="4" t="s">
        <v>13</v>
      </c>
      <c r="D429" s="24">
        <v>1</v>
      </c>
      <c r="E429" s="4" t="s">
        <v>1</v>
      </c>
      <c r="H429" s="5">
        <f>(D429*F429)</f>
        <v>0</v>
      </c>
    </row>
    <row r="430" spans="1:8">
      <c r="A430" s="6"/>
      <c r="B430" s="7"/>
      <c r="C430" s="8"/>
      <c r="D430" s="25"/>
      <c r="E430" s="8"/>
      <c r="F430" s="9"/>
      <c r="G430" s="8"/>
      <c r="H430" s="9"/>
    </row>
    <row r="432" spans="1:8" ht="15.75">
      <c r="A432" s="23" t="s">
        <v>48</v>
      </c>
      <c r="B432" s="321" t="s">
        <v>112</v>
      </c>
      <c r="C432" s="321"/>
      <c r="D432" s="321"/>
      <c r="E432" s="321"/>
      <c r="F432" s="321"/>
      <c r="G432" s="321"/>
      <c r="H432" s="22">
        <f>SUM(H404:H429)</f>
        <v>0</v>
      </c>
    </row>
    <row r="435" spans="1:8" ht="18">
      <c r="A435" s="21" t="s">
        <v>67</v>
      </c>
      <c r="B435" s="327" t="s">
        <v>113</v>
      </c>
      <c r="C435" s="327"/>
      <c r="D435" s="327"/>
      <c r="E435" s="327"/>
      <c r="F435" s="327"/>
      <c r="G435" s="327"/>
      <c r="H435" s="328"/>
    </row>
    <row r="438" spans="1:8" ht="25.5">
      <c r="A438" s="1" t="s">
        <v>10</v>
      </c>
      <c r="B438" s="2" t="s">
        <v>306</v>
      </c>
    </row>
    <row r="439" spans="1:8">
      <c r="B439" s="2" t="s">
        <v>305</v>
      </c>
    </row>
    <row r="440" spans="1:8" ht="25.5">
      <c r="B440" s="2" t="s">
        <v>307</v>
      </c>
    </row>
    <row r="441" spans="1:8" ht="66.75" customHeight="1">
      <c r="B441" s="30" t="s">
        <v>525</v>
      </c>
      <c r="C441" s="4" t="s">
        <v>6</v>
      </c>
      <c r="D441" s="24">
        <v>76</v>
      </c>
      <c r="E441" s="4" t="s">
        <v>1</v>
      </c>
      <c r="H441" s="5">
        <f>(D441*F441)</f>
        <v>0</v>
      </c>
    </row>
    <row r="443" spans="1:8" ht="25.5" customHeight="1">
      <c r="A443" s="1" t="s">
        <v>11</v>
      </c>
      <c r="B443" s="2" t="s">
        <v>308</v>
      </c>
    </row>
    <row r="444" spans="1:8">
      <c r="B444" s="2" t="s">
        <v>309</v>
      </c>
    </row>
    <row r="445" spans="1:8">
      <c r="B445" s="2" t="s">
        <v>310</v>
      </c>
    </row>
    <row r="446" spans="1:8">
      <c r="B446" s="2" t="s">
        <v>305</v>
      </c>
    </row>
    <row r="447" spans="1:8" ht="63.75">
      <c r="B447" s="30" t="s">
        <v>526</v>
      </c>
      <c r="C447" s="4" t="s">
        <v>6</v>
      </c>
      <c r="D447" s="24">
        <v>8</v>
      </c>
      <c r="E447" s="4" t="s">
        <v>1</v>
      </c>
      <c r="H447" s="5">
        <f>(D447*F447)</f>
        <v>0</v>
      </c>
    </row>
    <row r="448" spans="1:8">
      <c r="A448" s="6"/>
      <c r="B448" s="7"/>
      <c r="C448" s="8"/>
      <c r="D448" s="25"/>
      <c r="E448" s="8"/>
      <c r="F448" s="9"/>
      <c r="G448" s="8"/>
      <c r="H448" s="9"/>
    </row>
    <row r="450" spans="1:8" ht="15.75">
      <c r="A450" s="23" t="s">
        <v>67</v>
      </c>
      <c r="B450" s="321" t="s">
        <v>114</v>
      </c>
      <c r="C450" s="321"/>
      <c r="D450" s="321"/>
      <c r="E450" s="321"/>
      <c r="F450" s="321"/>
      <c r="G450" s="321"/>
      <c r="H450" s="22">
        <f>SUM(H438:H447)</f>
        <v>0</v>
      </c>
    </row>
    <row r="453" spans="1:8" ht="18">
      <c r="A453" s="21" t="s">
        <v>80</v>
      </c>
      <c r="B453" s="327" t="s">
        <v>115</v>
      </c>
      <c r="C453" s="327"/>
      <c r="D453" s="327"/>
      <c r="E453" s="327"/>
      <c r="F453" s="327"/>
      <c r="G453" s="327"/>
      <c r="H453" s="328"/>
    </row>
    <row r="455" spans="1:8">
      <c r="A455" s="322" t="s">
        <v>24</v>
      </c>
      <c r="B455" s="322"/>
      <c r="C455" s="322"/>
      <c r="D455" s="322"/>
      <c r="E455" s="322"/>
      <c r="F455" s="322"/>
      <c r="G455" s="322"/>
      <c r="H455" s="322"/>
    </row>
    <row r="457" spans="1:8" ht="15" customHeight="1">
      <c r="A457" s="329" t="s">
        <v>528</v>
      </c>
      <c r="B457" s="329"/>
      <c r="C457" s="329"/>
      <c r="D457" s="329"/>
      <c r="E457" s="329"/>
      <c r="F457" s="329"/>
      <c r="G457" s="329"/>
      <c r="H457" s="329"/>
    </row>
    <row r="458" spans="1:8">
      <c r="A458" s="322" t="s">
        <v>116</v>
      </c>
      <c r="B458" s="322"/>
      <c r="C458" s="322"/>
      <c r="D458" s="322"/>
      <c r="E458" s="322"/>
      <c r="F458" s="322"/>
      <c r="G458" s="322"/>
      <c r="H458" s="322"/>
    </row>
    <row r="459" spans="1:8" ht="25.5" customHeight="1">
      <c r="A459" s="329" t="s">
        <v>170</v>
      </c>
      <c r="B459" s="329"/>
      <c r="C459" s="329"/>
      <c r="D459" s="329"/>
      <c r="E459" s="329"/>
      <c r="F459" s="329"/>
      <c r="G459" s="329"/>
      <c r="H459" s="329"/>
    </row>
    <row r="461" spans="1:8" ht="25.5" customHeight="1">
      <c r="A461" s="1" t="s">
        <v>82</v>
      </c>
      <c r="B461" s="2" t="s">
        <v>527</v>
      </c>
    </row>
    <row r="462" spans="1:8" ht="14.25">
      <c r="A462" s="3" t="s">
        <v>16</v>
      </c>
      <c r="B462" s="2" t="s">
        <v>117</v>
      </c>
      <c r="C462" s="4" t="s">
        <v>6</v>
      </c>
      <c r="D462" s="24">
        <v>107</v>
      </c>
      <c r="E462" s="4" t="s">
        <v>1</v>
      </c>
      <c r="H462" s="5">
        <f>(D462*F462)</f>
        <v>0</v>
      </c>
    </row>
    <row r="463" spans="1:8">
      <c r="A463" s="3" t="s">
        <v>16</v>
      </c>
      <c r="B463" s="2" t="s">
        <v>118</v>
      </c>
      <c r="C463" s="4" t="s">
        <v>2</v>
      </c>
      <c r="D463" s="24">
        <v>102</v>
      </c>
      <c r="E463" s="4" t="s">
        <v>1</v>
      </c>
      <c r="H463" s="5">
        <f>(D463*F463)</f>
        <v>0</v>
      </c>
    </row>
    <row r="465" spans="1:8" ht="25.5">
      <c r="A465" s="1" t="s">
        <v>83</v>
      </c>
      <c r="B465" s="2" t="s">
        <v>163</v>
      </c>
    </row>
    <row r="466" spans="1:8" ht="14.25">
      <c r="A466" s="3" t="s">
        <v>16</v>
      </c>
      <c r="B466" s="2" t="s">
        <v>313</v>
      </c>
      <c r="C466" s="4" t="s">
        <v>6</v>
      </c>
      <c r="D466" s="24">
        <v>17</v>
      </c>
      <c r="E466" s="4" t="s">
        <v>1</v>
      </c>
      <c r="H466" s="5">
        <f>(D466*F466)</f>
        <v>0</v>
      </c>
    </row>
    <row r="467" spans="1:8" ht="14.25">
      <c r="A467" s="3" t="s">
        <v>16</v>
      </c>
      <c r="B467" s="2" t="s">
        <v>371</v>
      </c>
      <c r="C467" s="4" t="s">
        <v>6</v>
      </c>
      <c r="D467" s="24">
        <v>3</v>
      </c>
      <c r="E467" s="4" t="s">
        <v>1</v>
      </c>
      <c r="H467" s="5">
        <f>(D467*F467)</f>
        <v>0</v>
      </c>
    </row>
    <row r="469" spans="1:8" ht="25.5">
      <c r="A469" s="1" t="s">
        <v>84</v>
      </c>
      <c r="B469" s="2" t="s">
        <v>339</v>
      </c>
    </row>
    <row r="470" spans="1:8" ht="14.25">
      <c r="A470" s="3" t="s">
        <v>16</v>
      </c>
      <c r="B470" s="2" t="s">
        <v>311</v>
      </c>
      <c r="C470" s="4" t="s">
        <v>6</v>
      </c>
      <c r="D470" s="24">
        <v>4.5</v>
      </c>
      <c r="E470" s="4" t="s">
        <v>1</v>
      </c>
      <c r="H470" s="5">
        <f>(D470*F470)</f>
        <v>0</v>
      </c>
    </row>
    <row r="471" spans="1:8" ht="14.25">
      <c r="A471" s="3" t="s">
        <v>16</v>
      </c>
      <c r="B471" s="2" t="s">
        <v>312</v>
      </c>
      <c r="C471" s="4" t="s">
        <v>6</v>
      </c>
      <c r="D471" s="24">
        <v>2.5</v>
      </c>
      <c r="E471" s="4" t="s">
        <v>1</v>
      </c>
      <c r="H471" s="5">
        <f>(D471*F471)</f>
        <v>0</v>
      </c>
    </row>
    <row r="472" spans="1:8">
      <c r="A472" s="3" t="s">
        <v>16</v>
      </c>
      <c r="B472" s="2" t="s">
        <v>118</v>
      </c>
      <c r="C472" s="4" t="s">
        <v>2</v>
      </c>
      <c r="D472" s="24">
        <v>7</v>
      </c>
      <c r="E472" s="4" t="s">
        <v>1</v>
      </c>
      <c r="H472" s="5">
        <f>(D472*F472)</f>
        <v>0</v>
      </c>
    </row>
    <row r="473" spans="1:8">
      <c r="B473" s="1"/>
      <c r="C473" s="1"/>
      <c r="D473" s="1"/>
      <c r="E473" s="1"/>
      <c r="F473" s="1"/>
      <c r="G473" s="1"/>
      <c r="H473" s="1"/>
    </row>
    <row r="474" spans="1:8">
      <c r="A474" s="1" t="s">
        <v>151</v>
      </c>
      <c r="B474" s="1" t="s">
        <v>314</v>
      </c>
      <c r="C474" s="1"/>
      <c r="D474" s="1"/>
      <c r="E474" s="1"/>
      <c r="F474" s="1"/>
      <c r="G474" s="1"/>
      <c r="H474" s="1"/>
    </row>
    <row r="475" spans="1:8" ht="14.25">
      <c r="A475" s="3" t="s">
        <v>16</v>
      </c>
      <c r="B475" s="2" t="s">
        <v>130</v>
      </c>
      <c r="C475" s="4" t="s">
        <v>6</v>
      </c>
      <c r="D475" s="24">
        <v>34</v>
      </c>
      <c r="E475" s="4" t="s">
        <v>1</v>
      </c>
      <c r="H475" s="5">
        <f>(D475*F475)</f>
        <v>0</v>
      </c>
    </row>
    <row r="476" spans="1:8">
      <c r="A476" s="3" t="s">
        <v>16</v>
      </c>
      <c r="B476" s="2" t="s">
        <v>118</v>
      </c>
      <c r="C476" s="4" t="s">
        <v>2</v>
      </c>
      <c r="D476" s="24">
        <v>23</v>
      </c>
      <c r="E476" s="4" t="s">
        <v>1</v>
      </c>
      <c r="H476" s="5">
        <f>(D476*F476)</f>
        <v>0</v>
      </c>
    </row>
    <row r="478" spans="1:8" ht="12.75" customHeight="1">
      <c r="A478" s="1" t="s">
        <v>178</v>
      </c>
      <c r="B478" s="2" t="s">
        <v>315</v>
      </c>
    </row>
    <row r="479" spans="1:8" ht="14.25">
      <c r="A479" s="3" t="s">
        <v>16</v>
      </c>
      <c r="B479" s="2" t="s">
        <v>117</v>
      </c>
      <c r="C479" s="4" t="s">
        <v>6</v>
      </c>
      <c r="D479" s="24">
        <v>5</v>
      </c>
      <c r="E479" s="4" t="s">
        <v>1</v>
      </c>
      <c r="H479" s="5">
        <f>(D479*F479)</f>
        <v>0</v>
      </c>
    </row>
    <row r="480" spans="1:8">
      <c r="A480" s="3" t="s">
        <v>16</v>
      </c>
      <c r="B480" s="2" t="s">
        <v>118</v>
      </c>
      <c r="C480" s="4" t="s">
        <v>2</v>
      </c>
      <c r="D480" s="24">
        <v>3</v>
      </c>
      <c r="E480" s="4" t="s">
        <v>1</v>
      </c>
      <c r="H480" s="5">
        <f>(D480*F480)</f>
        <v>0</v>
      </c>
    </row>
    <row r="481" spans="1:8">
      <c r="A481" s="6"/>
      <c r="B481" s="7"/>
      <c r="C481" s="8"/>
      <c r="D481" s="25"/>
      <c r="E481" s="8"/>
      <c r="F481" s="9"/>
      <c r="G481" s="8"/>
      <c r="H481" s="9"/>
    </row>
    <row r="483" spans="1:8" ht="15.75">
      <c r="A483" s="23" t="s">
        <v>80</v>
      </c>
      <c r="B483" s="321" t="s">
        <v>119</v>
      </c>
      <c r="C483" s="321"/>
      <c r="D483" s="321"/>
      <c r="E483" s="321"/>
      <c r="F483" s="321"/>
      <c r="G483" s="321"/>
      <c r="H483" s="22">
        <f>SUM(H461:H480)</f>
        <v>0</v>
      </c>
    </row>
    <row r="486" spans="1:8" ht="18">
      <c r="A486" s="21" t="s">
        <v>86</v>
      </c>
      <c r="B486" s="327" t="s">
        <v>362</v>
      </c>
      <c r="C486" s="327"/>
      <c r="D486" s="327"/>
      <c r="E486" s="327"/>
      <c r="F486" s="327"/>
      <c r="G486" s="327"/>
      <c r="H486" s="328"/>
    </row>
    <row r="488" spans="1:8" ht="25.5">
      <c r="A488" s="1" t="s">
        <v>87</v>
      </c>
      <c r="B488" s="2" t="s">
        <v>316</v>
      </c>
      <c r="C488" s="4" t="s">
        <v>2</v>
      </c>
      <c r="D488" s="24">
        <v>55</v>
      </c>
      <c r="E488" s="4" t="s">
        <v>1</v>
      </c>
      <c r="H488" s="5">
        <f>(D488*F488)</f>
        <v>0</v>
      </c>
    </row>
    <row r="490" spans="1:8" ht="25.5">
      <c r="A490" s="1" t="s">
        <v>88</v>
      </c>
      <c r="B490" s="2" t="s">
        <v>122</v>
      </c>
    </row>
    <row r="491" spans="1:8" ht="63.75">
      <c r="B491" s="2" t="s">
        <v>374</v>
      </c>
    </row>
    <row r="492" spans="1:8" ht="51">
      <c r="B492" s="2" t="s">
        <v>375</v>
      </c>
    </row>
    <row r="493" spans="1:8" ht="38.25">
      <c r="B493" s="2" t="s">
        <v>363</v>
      </c>
    </row>
    <row r="494" spans="1:8">
      <c r="B494" s="2" t="s">
        <v>172</v>
      </c>
    </row>
    <row r="495" spans="1:8">
      <c r="A495" s="3" t="s">
        <v>16</v>
      </c>
      <c r="B495" s="2" t="s">
        <v>123</v>
      </c>
      <c r="C495" s="4" t="s">
        <v>2</v>
      </c>
      <c r="D495" s="24">
        <v>6.5</v>
      </c>
      <c r="E495" s="4" t="s">
        <v>1</v>
      </c>
      <c r="H495" s="5">
        <f>(D495*F495)</f>
        <v>0</v>
      </c>
    </row>
    <row r="496" spans="1:8">
      <c r="A496" s="3" t="s">
        <v>16</v>
      </c>
      <c r="B496" s="2" t="s">
        <v>124</v>
      </c>
      <c r="C496" s="4" t="s">
        <v>2</v>
      </c>
      <c r="D496" s="24">
        <v>6.5</v>
      </c>
      <c r="E496" s="4" t="s">
        <v>1</v>
      </c>
      <c r="H496" s="5">
        <f>(D496*F496)</f>
        <v>0</v>
      </c>
    </row>
    <row r="498" spans="1:8" ht="25.5">
      <c r="A498" s="1" t="s">
        <v>89</v>
      </c>
      <c r="B498" s="2" t="s">
        <v>321</v>
      </c>
    </row>
    <row r="499" spans="1:8" ht="38.25">
      <c r="B499" s="2" t="s">
        <v>376</v>
      </c>
    </row>
    <row r="500" spans="1:8">
      <c r="B500" s="2" t="s">
        <v>125</v>
      </c>
      <c r="C500" s="4" t="s">
        <v>2</v>
      </c>
      <c r="D500" s="24">
        <v>4.25</v>
      </c>
      <c r="E500" s="4" t="s">
        <v>1</v>
      </c>
      <c r="H500" s="5">
        <f>(D500*F500)</f>
        <v>0</v>
      </c>
    </row>
    <row r="502" spans="1:8" ht="25.5">
      <c r="A502" s="1" t="s">
        <v>90</v>
      </c>
      <c r="B502" s="2" t="s">
        <v>322</v>
      </c>
    </row>
    <row r="503" spans="1:8" ht="63.75">
      <c r="B503" s="2" t="s">
        <v>377</v>
      </c>
    </row>
    <row r="504" spans="1:8">
      <c r="B504" s="2" t="s">
        <v>125</v>
      </c>
      <c r="C504" s="4" t="s">
        <v>2</v>
      </c>
      <c r="D504" s="24">
        <v>1.6</v>
      </c>
      <c r="E504" s="4" t="s">
        <v>1</v>
      </c>
      <c r="H504" s="5">
        <f>(D504*F504)</f>
        <v>0</v>
      </c>
    </row>
    <row r="505" spans="1:8">
      <c r="A505" s="6"/>
      <c r="B505" s="7"/>
      <c r="C505" s="8"/>
      <c r="D505" s="25"/>
      <c r="E505" s="8"/>
      <c r="F505" s="9"/>
      <c r="G505" s="8"/>
      <c r="H505" s="9"/>
    </row>
    <row r="507" spans="1:8" ht="15.75">
      <c r="A507" s="23" t="s">
        <v>86</v>
      </c>
      <c r="B507" s="321" t="s">
        <v>126</v>
      </c>
      <c r="C507" s="321"/>
      <c r="D507" s="321"/>
      <c r="E507" s="321"/>
      <c r="F507" s="321"/>
      <c r="G507" s="321"/>
      <c r="H507" s="22">
        <f>SUM(H488:H504)</f>
        <v>0</v>
      </c>
    </row>
    <row r="508" spans="1:8" ht="15.75">
      <c r="A508" s="23"/>
      <c r="B508" s="34"/>
      <c r="C508" s="34"/>
      <c r="D508" s="34"/>
      <c r="E508" s="34"/>
      <c r="F508" s="34"/>
      <c r="G508" s="34"/>
      <c r="H508" s="22"/>
    </row>
    <row r="510" spans="1:8" ht="18">
      <c r="A510" s="21" t="s">
        <v>120</v>
      </c>
      <c r="B510" s="327" t="s">
        <v>364</v>
      </c>
      <c r="C510" s="327"/>
      <c r="D510" s="327"/>
      <c r="E510" s="327"/>
      <c r="F510" s="327"/>
      <c r="G510" s="327"/>
      <c r="H510" s="328"/>
    </row>
    <row r="512" spans="1:8">
      <c r="A512" s="329" t="s">
        <v>24</v>
      </c>
      <c r="B512" s="329"/>
      <c r="C512" s="329"/>
      <c r="D512" s="329"/>
      <c r="E512" s="329"/>
      <c r="F512" s="329"/>
      <c r="G512" s="329"/>
      <c r="H512" s="329"/>
    </row>
    <row r="514" spans="1:8" ht="38.25" customHeight="1">
      <c r="A514" s="329" t="s">
        <v>365</v>
      </c>
      <c r="B514" s="329"/>
      <c r="C514" s="329"/>
      <c r="D514" s="329"/>
      <c r="E514" s="329"/>
      <c r="F514" s="329"/>
      <c r="G514" s="329"/>
      <c r="H514" s="329"/>
    </row>
    <row r="516" spans="1:8" ht="40.5" customHeight="1">
      <c r="A516" s="1" t="s">
        <v>121</v>
      </c>
      <c r="B516" s="2" t="s">
        <v>529</v>
      </c>
      <c r="C516" s="1"/>
      <c r="D516" s="1"/>
      <c r="E516" s="1"/>
      <c r="F516" s="1"/>
      <c r="G516" s="1"/>
      <c r="H516" s="1"/>
    </row>
    <row r="517" spans="1:8" ht="14.25">
      <c r="A517" s="3" t="s">
        <v>16</v>
      </c>
      <c r="B517" s="2" t="s">
        <v>51</v>
      </c>
      <c r="C517" s="4" t="s">
        <v>6</v>
      </c>
      <c r="D517" s="24">
        <f>(D126-D466-D467)</f>
        <v>120</v>
      </c>
      <c r="E517" s="4" t="s">
        <v>1</v>
      </c>
      <c r="H517" s="5">
        <f>(D517*F517)</f>
        <v>0</v>
      </c>
    </row>
    <row r="518" spans="1:8" ht="14.25">
      <c r="A518" s="3" t="s">
        <v>16</v>
      </c>
      <c r="B518" s="2" t="s">
        <v>168</v>
      </c>
      <c r="C518" s="4" t="s">
        <v>6</v>
      </c>
      <c r="D518" s="24">
        <f>D441</f>
        <v>76</v>
      </c>
      <c r="E518" s="4" t="s">
        <v>1</v>
      </c>
      <c r="H518" s="5">
        <f>(D518*F518)</f>
        <v>0</v>
      </c>
    </row>
    <row r="519" spans="1:8">
      <c r="A519" s="3"/>
    </row>
    <row r="520" spans="1:8" ht="40.5" customHeight="1">
      <c r="A520" s="1" t="s">
        <v>182</v>
      </c>
      <c r="B520" s="2" t="s">
        <v>366</v>
      </c>
      <c r="C520" s="1"/>
      <c r="D520" s="1"/>
      <c r="E520" s="1"/>
      <c r="F520" s="1"/>
      <c r="G520" s="1"/>
      <c r="H520" s="1"/>
    </row>
    <row r="521" spans="1:8">
      <c r="A521" s="3"/>
    </row>
    <row r="522" spans="1:8" ht="14.25">
      <c r="A522" s="3" t="s">
        <v>16</v>
      </c>
      <c r="B522" s="2" t="s">
        <v>367</v>
      </c>
      <c r="C522" s="4" t="s">
        <v>6</v>
      </c>
      <c r="D522" s="24">
        <v>50</v>
      </c>
      <c r="E522" s="4" t="s">
        <v>1</v>
      </c>
      <c r="H522" s="5">
        <f>(D522*F522)</f>
        <v>0</v>
      </c>
    </row>
    <row r="523" spans="1:8">
      <c r="A523" s="6"/>
      <c r="B523" s="7"/>
      <c r="C523" s="8"/>
      <c r="D523" s="25"/>
      <c r="E523" s="8"/>
      <c r="F523" s="9"/>
      <c r="G523" s="8"/>
      <c r="H523" s="9"/>
    </row>
    <row r="525" spans="1:8" ht="15.75">
      <c r="A525" s="23" t="s">
        <v>120</v>
      </c>
      <c r="B525" s="321" t="s">
        <v>129</v>
      </c>
      <c r="C525" s="321"/>
      <c r="D525" s="321"/>
      <c r="E525" s="321"/>
      <c r="F525" s="321"/>
      <c r="G525" s="321"/>
      <c r="H525" s="22">
        <f>SUM(H517:H524)</f>
        <v>0</v>
      </c>
    </row>
    <row r="531" spans="1:8" ht="18">
      <c r="A531" s="21"/>
      <c r="B531" s="323" t="s">
        <v>131</v>
      </c>
      <c r="C531" s="323"/>
      <c r="D531" s="323"/>
      <c r="E531" s="323"/>
      <c r="F531" s="323"/>
      <c r="G531" s="323"/>
      <c r="H531" s="324"/>
    </row>
    <row r="533" spans="1:8" ht="15.75">
      <c r="A533" s="23" t="s">
        <v>25</v>
      </c>
      <c r="B533" s="335" t="s">
        <v>94</v>
      </c>
      <c r="C533" s="335"/>
      <c r="D533" s="335"/>
      <c r="E533" s="335"/>
      <c r="F533" s="335"/>
      <c r="G533" s="335"/>
      <c r="H533" s="22">
        <f>$H$364</f>
        <v>0</v>
      </c>
    </row>
    <row r="534" spans="1:8">
      <c r="A534" s="3"/>
    </row>
    <row r="535" spans="1:8" ht="15.75">
      <c r="A535" s="23" t="s">
        <v>30</v>
      </c>
      <c r="B535" s="335" t="s">
        <v>98</v>
      </c>
      <c r="C535" s="335"/>
      <c r="D535" s="335"/>
      <c r="E535" s="335"/>
      <c r="F535" s="335"/>
      <c r="G535" s="335"/>
      <c r="H535" s="22">
        <f>$H$382</f>
        <v>0</v>
      </c>
    </row>
    <row r="536" spans="1:8">
      <c r="A536" s="3"/>
    </row>
    <row r="537" spans="1:8" ht="15.75">
      <c r="A537" s="23" t="s">
        <v>48</v>
      </c>
      <c r="B537" s="335" t="s">
        <v>101</v>
      </c>
      <c r="C537" s="335"/>
      <c r="D537" s="335"/>
      <c r="E537" s="335"/>
      <c r="F537" s="335"/>
      <c r="G537" s="335"/>
      <c r="H537" s="22">
        <f>$H$432</f>
        <v>0</v>
      </c>
    </row>
    <row r="538" spans="1:8">
      <c r="A538" s="3"/>
    </row>
    <row r="539" spans="1:8" ht="15.75">
      <c r="A539" s="23" t="s">
        <v>67</v>
      </c>
      <c r="B539" s="335" t="s">
        <v>113</v>
      </c>
      <c r="C539" s="335"/>
      <c r="D539" s="335"/>
      <c r="E539" s="335"/>
      <c r="F539" s="335"/>
      <c r="G539" s="335"/>
      <c r="H539" s="22">
        <f>$H$450</f>
        <v>0</v>
      </c>
    </row>
    <row r="540" spans="1:8">
      <c r="A540" s="3"/>
    </row>
    <row r="541" spans="1:8" ht="15.75">
      <c r="A541" s="23" t="s">
        <v>80</v>
      </c>
      <c r="B541" s="335" t="s">
        <v>115</v>
      </c>
      <c r="C541" s="335"/>
      <c r="D541" s="335"/>
      <c r="E541" s="335"/>
      <c r="F541" s="335"/>
      <c r="G541" s="335"/>
      <c r="H541" s="22">
        <f>$H$483</f>
        <v>0</v>
      </c>
    </row>
    <row r="542" spans="1:8">
      <c r="A542" s="3"/>
    </row>
    <row r="543" spans="1:8" ht="15.75">
      <c r="A543" s="23" t="s">
        <v>86</v>
      </c>
      <c r="B543" s="335" t="s">
        <v>362</v>
      </c>
      <c r="C543" s="335"/>
      <c r="D543" s="335"/>
      <c r="E543" s="335"/>
      <c r="F543" s="335"/>
      <c r="G543" s="335"/>
      <c r="H543" s="22">
        <f>$H$507</f>
        <v>0</v>
      </c>
    </row>
    <row r="544" spans="1:8">
      <c r="A544" s="3"/>
    </row>
    <row r="545" spans="1:8" ht="15.75">
      <c r="A545" s="23" t="s">
        <v>120</v>
      </c>
      <c r="B545" s="335" t="s">
        <v>368</v>
      </c>
      <c r="C545" s="335"/>
      <c r="D545" s="335"/>
      <c r="E545" s="335"/>
      <c r="F545" s="335"/>
      <c r="G545" s="335"/>
      <c r="H545" s="22">
        <f>$H$525</f>
        <v>0</v>
      </c>
    </row>
    <row r="546" spans="1:8">
      <c r="A546" s="6"/>
      <c r="B546" s="7"/>
      <c r="C546" s="8"/>
      <c r="D546" s="25"/>
      <c r="E546" s="8"/>
      <c r="F546" s="9"/>
      <c r="G546" s="8"/>
      <c r="H546" s="9"/>
    </row>
    <row r="547" spans="1:8" ht="12.75" customHeight="1"/>
    <row r="548" spans="1:8" ht="18">
      <c r="A548" s="27" t="s">
        <v>92</v>
      </c>
      <c r="B548" s="323" t="s">
        <v>147</v>
      </c>
      <c r="C548" s="323"/>
      <c r="D548" s="323"/>
      <c r="E548" s="323"/>
      <c r="F548" s="323"/>
      <c r="G548" s="333">
        <f>SUM(H533:H545)</f>
        <v>0</v>
      </c>
      <c r="H548" s="334"/>
    </row>
    <row r="549" spans="1:8" ht="12.75" customHeight="1"/>
  </sheetData>
  <mergeCells count="90">
    <mergeCell ref="B320:G320"/>
    <mergeCell ref="B328:G328"/>
    <mergeCell ref="B539:G539"/>
    <mergeCell ref="A512:H512"/>
    <mergeCell ref="A514:H514"/>
    <mergeCell ref="B525:G525"/>
    <mergeCell ref="B507:G507"/>
    <mergeCell ref="B510:H510"/>
    <mergeCell ref="A458:H458"/>
    <mergeCell ref="A459:H459"/>
    <mergeCell ref="B483:G483"/>
    <mergeCell ref="B486:H486"/>
    <mergeCell ref="A457:H457"/>
    <mergeCell ref="B435:H435"/>
    <mergeCell ref="B531:H531"/>
    <mergeCell ref="B533:G533"/>
    <mergeCell ref="B541:G541"/>
    <mergeCell ref="B548:F548"/>
    <mergeCell ref="G548:H548"/>
    <mergeCell ref="B543:G543"/>
    <mergeCell ref="B545:G545"/>
    <mergeCell ref="B535:G535"/>
    <mergeCell ref="B537:G537"/>
    <mergeCell ref="B432:G432"/>
    <mergeCell ref="A397:H397"/>
    <mergeCell ref="A399:B399"/>
    <mergeCell ref="A398:B398"/>
    <mergeCell ref="C398:H398"/>
    <mergeCell ref="C399:H399"/>
    <mergeCell ref="B450:G450"/>
    <mergeCell ref="B453:H453"/>
    <mergeCell ref="A455:H455"/>
    <mergeCell ref="A400:B400"/>
    <mergeCell ref="C400:H400"/>
    <mergeCell ref="A387:H387"/>
    <mergeCell ref="A393:H393"/>
    <mergeCell ref="A395:H395"/>
    <mergeCell ref="B367:H367"/>
    <mergeCell ref="A369:H369"/>
    <mergeCell ref="B382:G382"/>
    <mergeCell ref="B385:H385"/>
    <mergeCell ref="A389:H389"/>
    <mergeCell ref="A391:H391"/>
    <mergeCell ref="A371:H371"/>
    <mergeCell ref="B364:G364"/>
    <mergeCell ref="B339:F339"/>
    <mergeCell ref="G339:H339"/>
    <mergeCell ref="B344:H344"/>
    <mergeCell ref="B322:G322"/>
    <mergeCell ref="B324:G324"/>
    <mergeCell ref="B330:G330"/>
    <mergeCell ref="B332:G332"/>
    <mergeCell ref="B326:G326"/>
    <mergeCell ref="B334:G334"/>
    <mergeCell ref="B336:G336"/>
    <mergeCell ref="B346:H346"/>
    <mergeCell ref="A348:H348"/>
    <mergeCell ref="A350:H350"/>
    <mergeCell ref="A9:H9"/>
    <mergeCell ref="A11:H11"/>
    <mergeCell ref="B283:G283"/>
    <mergeCell ref="B286:H286"/>
    <mergeCell ref="B312:G312"/>
    <mergeCell ref="A226:H226"/>
    <mergeCell ref="B251:G251"/>
    <mergeCell ref="B269:H269"/>
    <mergeCell ref="B267:G267"/>
    <mergeCell ref="B173:H173"/>
    <mergeCell ref="B170:G170"/>
    <mergeCell ref="B220:H220"/>
    <mergeCell ref="A222:H222"/>
    <mergeCell ref="A224:H224"/>
    <mergeCell ref="B254:H254"/>
    <mergeCell ref="B217:G217"/>
    <mergeCell ref="B25:G25"/>
    <mergeCell ref="A30:H30"/>
    <mergeCell ref="B318:H318"/>
    <mergeCell ref="A1:H1"/>
    <mergeCell ref="A3:H3"/>
    <mergeCell ref="B112:G112"/>
    <mergeCell ref="B115:H115"/>
    <mergeCell ref="A61:H61"/>
    <mergeCell ref="A63:H63"/>
    <mergeCell ref="B5:H5"/>
    <mergeCell ref="B28:H28"/>
    <mergeCell ref="A32:H32"/>
    <mergeCell ref="B56:G56"/>
    <mergeCell ref="B59:H59"/>
    <mergeCell ref="A65:H65"/>
    <mergeCell ref="B7:H7"/>
  </mergeCells>
  <pageMargins left="0.98425196850393704" right="0.29527559055118113" top="0.29527559055118113" bottom="0.29527559055118113" header="0.19685039370078741" footer="0.19685039370078741"/>
  <pageSetup paperSize="9" orientation="portrait" r:id="rId1"/>
  <rowBreaks count="2" manualBreakCount="2">
    <brk id="452" max="7" man="1"/>
    <brk id="53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1"/>
  <sheetViews>
    <sheetView view="pageBreakPreview" topLeftCell="A20" zoomScaleNormal="100" zoomScaleSheetLayoutView="100" workbookViewId="0">
      <selection activeCell="F48" sqref="F48:F57"/>
    </sheetView>
  </sheetViews>
  <sheetFormatPr defaultColWidth="9.140625" defaultRowHeight="12.75"/>
  <cols>
    <col min="1" max="1" width="5.28515625" style="1" customWidth="1"/>
    <col min="2" max="2" width="37.7109375" style="2" customWidth="1"/>
    <col min="3" max="3" width="4.7109375" style="4" customWidth="1"/>
    <col min="4" max="4" width="8.7109375" style="24" customWidth="1"/>
    <col min="5" max="5" width="2.42578125" style="4" customWidth="1"/>
    <col min="6" max="6" width="10.7109375" style="5" customWidth="1"/>
    <col min="7" max="7" width="3.5703125" style="4" customWidth="1"/>
    <col min="8" max="8" width="15.7109375" style="5" customWidth="1"/>
    <col min="9" max="16384" width="9.140625" style="1"/>
  </cols>
  <sheetData>
    <row r="1" spans="1:8" ht="18.75" thickBot="1">
      <c r="A1" s="20" t="s">
        <v>132</v>
      </c>
      <c r="B1" s="331" t="s">
        <v>133</v>
      </c>
      <c r="C1" s="331"/>
      <c r="D1" s="331"/>
      <c r="E1" s="331"/>
      <c r="F1" s="331"/>
      <c r="G1" s="331"/>
      <c r="H1" s="332"/>
    </row>
    <row r="3" spans="1:8" ht="18">
      <c r="A3" s="21" t="s">
        <v>25</v>
      </c>
      <c r="B3" s="327" t="s">
        <v>134</v>
      </c>
      <c r="C3" s="327"/>
      <c r="D3" s="327"/>
      <c r="E3" s="327"/>
      <c r="F3" s="327"/>
      <c r="G3" s="327"/>
      <c r="H3" s="328"/>
    </row>
    <row r="5" spans="1:8">
      <c r="A5" s="322" t="s">
        <v>24</v>
      </c>
      <c r="B5" s="322"/>
      <c r="C5" s="322"/>
      <c r="D5" s="322"/>
      <c r="E5" s="322"/>
      <c r="F5" s="322"/>
      <c r="G5" s="322"/>
      <c r="H5" s="322"/>
    </row>
    <row r="7" spans="1:8" ht="25.5" customHeight="1">
      <c r="A7" s="329" t="s">
        <v>135</v>
      </c>
      <c r="B7" s="329"/>
      <c r="C7" s="329"/>
      <c r="D7" s="329"/>
      <c r="E7" s="329"/>
      <c r="F7" s="329"/>
      <c r="G7" s="329"/>
      <c r="H7" s="329"/>
    </row>
    <row r="10" spans="1:8">
      <c r="B10" s="11" t="s">
        <v>185</v>
      </c>
    </row>
    <row r="12" spans="1:8" ht="40.5" customHeight="1">
      <c r="A12" s="36" t="s">
        <v>378</v>
      </c>
      <c r="B12" s="37" t="s">
        <v>379</v>
      </c>
      <c r="C12" s="38" t="s">
        <v>380</v>
      </c>
      <c r="D12" s="39" t="s">
        <v>381</v>
      </c>
      <c r="E12" s="38"/>
      <c r="F12" s="215" t="s">
        <v>550</v>
      </c>
      <c r="G12" s="38"/>
      <c r="H12" s="40" t="s">
        <v>551</v>
      </c>
    </row>
    <row r="13" spans="1:8" ht="25.5">
      <c r="A13" s="1" t="s">
        <v>0</v>
      </c>
      <c r="B13" s="2" t="s">
        <v>159</v>
      </c>
      <c r="C13"/>
      <c r="D13"/>
      <c r="E13"/>
      <c r="F13"/>
      <c r="G13"/>
      <c r="H13"/>
    </row>
    <row r="14" spans="1:8" ht="12.75" customHeight="1">
      <c r="A14"/>
      <c r="B14" s="2" t="s">
        <v>160</v>
      </c>
      <c r="C14"/>
      <c r="D14"/>
      <c r="E14"/>
      <c r="F14"/>
      <c r="G14"/>
      <c r="H14"/>
    </row>
    <row r="15" spans="1:8" ht="51">
      <c r="A15"/>
      <c r="B15" s="2" t="s">
        <v>161</v>
      </c>
      <c r="C15"/>
      <c r="D15"/>
      <c r="E15"/>
      <c r="F15"/>
      <c r="G15"/>
      <c r="H15"/>
    </row>
    <row r="16" spans="1:8">
      <c r="A16" s="3" t="s">
        <v>16</v>
      </c>
      <c r="B16" s="2" t="s">
        <v>318</v>
      </c>
      <c r="C16" s="4" t="s">
        <v>2</v>
      </c>
      <c r="D16" s="24">
        <v>1</v>
      </c>
      <c r="E16" s="4" t="s">
        <v>1</v>
      </c>
      <c r="H16" s="5">
        <f>(D16*F16)</f>
        <v>0</v>
      </c>
    </row>
    <row r="17" spans="1:8">
      <c r="A17" s="3" t="s">
        <v>16</v>
      </c>
      <c r="B17" s="2" t="s">
        <v>317</v>
      </c>
      <c r="C17" s="4" t="s">
        <v>2</v>
      </c>
      <c r="D17" s="24">
        <v>3</v>
      </c>
      <c r="E17" s="4" t="s">
        <v>1</v>
      </c>
      <c r="H17" s="5">
        <f>(D17*F17)</f>
        <v>0</v>
      </c>
    </row>
    <row r="18" spans="1:8">
      <c r="A18" s="3" t="s">
        <v>16</v>
      </c>
      <c r="B18" s="2" t="s">
        <v>162</v>
      </c>
      <c r="C18" s="4" t="s">
        <v>13</v>
      </c>
      <c r="D18" s="24">
        <v>1</v>
      </c>
      <c r="E18" s="4" t="s">
        <v>1</v>
      </c>
      <c r="H18" s="5">
        <f>(D18*F18)</f>
        <v>0</v>
      </c>
    </row>
    <row r="19" spans="1:8">
      <c r="B19" s="1"/>
      <c r="C19" s="1"/>
      <c r="D19" s="1"/>
      <c r="E19" s="1"/>
      <c r="F19" s="1"/>
      <c r="G19" s="1"/>
      <c r="H19" s="1"/>
    </row>
    <row r="20" spans="1:8" ht="89.25">
      <c r="A20" s="1" t="s">
        <v>3</v>
      </c>
      <c r="B20" s="28" t="s">
        <v>530</v>
      </c>
      <c r="C20" s="4" t="s">
        <v>13</v>
      </c>
      <c r="D20" s="24">
        <v>1</v>
      </c>
      <c r="E20" s="4" t="s">
        <v>1</v>
      </c>
      <c r="H20" s="5">
        <f>(D20*F20)</f>
        <v>0</v>
      </c>
    </row>
    <row r="23" spans="1:8">
      <c r="B23" s="337" t="s">
        <v>323</v>
      </c>
      <c r="C23" s="337"/>
      <c r="D23" s="337"/>
      <c r="E23" s="337"/>
      <c r="F23" s="337"/>
      <c r="G23" s="337"/>
      <c r="H23" s="337"/>
    </row>
    <row r="25" spans="1:8" ht="25.5">
      <c r="A25" s="1" t="s">
        <v>28</v>
      </c>
      <c r="B25" s="2" t="s">
        <v>320</v>
      </c>
    </row>
    <row r="26" spans="1:8" ht="51">
      <c r="B26" s="2" t="s">
        <v>138</v>
      </c>
    </row>
    <row r="28" spans="1:8" ht="15">
      <c r="A28"/>
      <c r="B28" s="2" t="s">
        <v>164</v>
      </c>
      <c r="C28"/>
      <c r="D28"/>
      <c r="E28"/>
      <c r="F28"/>
      <c r="G28"/>
      <c r="H28"/>
    </row>
    <row r="29" spans="1:8">
      <c r="A29" s="3" t="s">
        <v>16</v>
      </c>
      <c r="B29" s="2" t="s">
        <v>173</v>
      </c>
      <c r="C29" s="4" t="s">
        <v>2</v>
      </c>
      <c r="D29" s="24">
        <v>2</v>
      </c>
      <c r="E29" s="4" t="s">
        <v>1</v>
      </c>
      <c r="H29" s="5">
        <f t="shared" ref="H29:H32" si="0">(D29*F29)</f>
        <v>0</v>
      </c>
    </row>
    <row r="31" spans="1:8">
      <c r="B31" s="2" t="s">
        <v>325</v>
      </c>
    </row>
    <row r="32" spans="1:8">
      <c r="A32" s="3" t="s">
        <v>16</v>
      </c>
      <c r="B32" s="2" t="s">
        <v>174</v>
      </c>
      <c r="C32" s="4" t="s">
        <v>2</v>
      </c>
      <c r="D32" s="24">
        <v>20</v>
      </c>
      <c r="E32" s="4" t="s">
        <v>1</v>
      </c>
      <c r="H32" s="5">
        <f t="shared" si="0"/>
        <v>0</v>
      </c>
    </row>
    <row r="34" spans="1:8" ht="25.5">
      <c r="B34" s="2" t="s">
        <v>326</v>
      </c>
      <c r="C34" s="4" t="s">
        <v>13</v>
      </c>
      <c r="D34" s="24">
        <v>3</v>
      </c>
      <c r="E34" s="4" t="s">
        <v>1</v>
      </c>
      <c r="H34" s="5">
        <f t="shared" ref="H34" si="1">(D34*F34)</f>
        <v>0</v>
      </c>
    </row>
    <row r="37" spans="1:8" ht="25.5">
      <c r="A37" s="1" t="s">
        <v>139</v>
      </c>
      <c r="B37" s="2" t="s">
        <v>328</v>
      </c>
    </row>
    <row r="38" spans="1:8">
      <c r="A38" s="3" t="s">
        <v>16</v>
      </c>
      <c r="B38" s="2" t="s">
        <v>17</v>
      </c>
      <c r="C38" s="4" t="s">
        <v>13</v>
      </c>
      <c r="D38" s="24">
        <v>1</v>
      </c>
      <c r="E38" s="4" t="s">
        <v>1</v>
      </c>
      <c r="H38" s="5">
        <f t="shared" ref="H38:H39" si="2">(D38*F38)</f>
        <v>0</v>
      </c>
    </row>
    <row r="39" spans="1:8">
      <c r="A39" s="3" t="s">
        <v>16</v>
      </c>
      <c r="B39" s="2" t="s">
        <v>531</v>
      </c>
      <c r="C39" s="4" t="s">
        <v>13</v>
      </c>
      <c r="D39" s="24">
        <v>1</v>
      </c>
      <c r="E39" s="4" t="s">
        <v>1</v>
      </c>
      <c r="H39" s="5">
        <f t="shared" si="2"/>
        <v>0</v>
      </c>
    </row>
    <row r="40" spans="1:8">
      <c r="A40" s="3" t="s">
        <v>16</v>
      </c>
      <c r="B40" s="2" t="s">
        <v>331</v>
      </c>
      <c r="C40" s="4" t="s">
        <v>13</v>
      </c>
      <c r="D40" s="24">
        <v>1</v>
      </c>
      <c r="E40" s="4" t="s">
        <v>1</v>
      </c>
      <c r="H40" s="5">
        <f t="shared" ref="H40" si="3">(D40*F40)</f>
        <v>0</v>
      </c>
    </row>
    <row r="42" spans="1:8" ht="25.5">
      <c r="A42" s="1" t="s">
        <v>140</v>
      </c>
      <c r="B42" s="2" t="s">
        <v>329</v>
      </c>
      <c r="C42" s="4" t="s">
        <v>13</v>
      </c>
      <c r="D42" s="24">
        <v>1</v>
      </c>
      <c r="E42" s="4" t="s">
        <v>1</v>
      </c>
      <c r="H42" s="5">
        <f t="shared" ref="H42" si="4">(D42*F42)</f>
        <v>0</v>
      </c>
    </row>
    <row r="45" spans="1:8">
      <c r="B45" s="11" t="s">
        <v>155</v>
      </c>
    </row>
    <row r="47" spans="1:8" ht="51">
      <c r="A47" s="1" t="s">
        <v>29</v>
      </c>
      <c r="B47" s="2" t="s">
        <v>327</v>
      </c>
      <c r="C47" s="1"/>
      <c r="D47" s="1"/>
      <c r="E47" s="1"/>
      <c r="F47" s="1"/>
      <c r="G47" s="1"/>
      <c r="H47" s="1"/>
    </row>
    <row r="48" spans="1:8">
      <c r="B48" s="2" t="s">
        <v>340</v>
      </c>
      <c r="C48" s="4" t="s">
        <v>2</v>
      </c>
      <c r="D48" s="24">
        <v>2</v>
      </c>
      <c r="E48" s="4" t="s">
        <v>1</v>
      </c>
      <c r="H48" s="5">
        <f>(D48*F48)</f>
        <v>0</v>
      </c>
    </row>
    <row r="51" spans="1:8">
      <c r="B51" s="11" t="s">
        <v>142</v>
      </c>
    </row>
    <row r="53" spans="1:8" ht="38.25">
      <c r="A53" s="1" t="s">
        <v>231</v>
      </c>
      <c r="B53" s="2" t="s">
        <v>143</v>
      </c>
    </row>
    <row r="54" spans="1:8">
      <c r="C54" s="4" t="s">
        <v>532</v>
      </c>
      <c r="D54" s="24">
        <v>1</v>
      </c>
      <c r="E54" s="4" t="s">
        <v>1</v>
      </c>
      <c r="H54" s="5">
        <f>(D54*F54)</f>
        <v>0</v>
      </c>
    </row>
    <row r="56" spans="1:8" ht="63.75">
      <c r="A56" s="1" t="s">
        <v>330</v>
      </c>
      <c r="B56" s="2" t="s">
        <v>144</v>
      </c>
    </row>
    <row r="57" spans="1:8">
      <c r="C57" s="4" t="s">
        <v>532</v>
      </c>
      <c r="D57" s="24">
        <v>1</v>
      </c>
      <c r="E57" s="4" t="s">
        <v>1</v>
      </c>
      <c r="H57" s="5">
        <f>(D57*F57)</f>
        <v>0</v>
      </c>
    </row>
    <row r="58" spans="1:8">
      <c r="A58" s="6"/>
      <c r="B58" s="7"/>
      <c r="C58" s="8"/>
      <c r="D58" s="25"/>
      <c r="E58" s="8"/>
      <c r="F58" s="9"/>
      <c r="G58" s="8"/>
      <c r="H58" s="9"/>
    </row>
    <row r="60" spans="1:8" ht="15.75">
      <c r="A60" s="23" t="s">
        <v>25</v>
      </c>
      <c r="B60" s="321" t="s">
        <v>145</v>
      </c>
      <c r="C60" s="321"/>
      <c r="D60" s="321"/>
      <c r="E60" s="321"/>
      <c r="F60" s="321"/>
      <c r="G60" s="321"/>
      <c r="H60" s="22">
        <f>SUM(H13:H57)</f>
        <v>0</v>
      </c>
    </row>
    <row r="61" spans="1:8">
      <c r="A61" s="6"/>
      <c r="B61" s="7"/>
      <c r="C61" s="8"/>
      <c r="D61" s="25"/>
      <c r="E61" s="8"/>
      <c r="F61" s="9"/>
      <c r="G61" s="8"/>
      <c r="H61" s="9"/>
    </row>
    <row r="63" spans="1:8" ht="18">
      <c r="A63" s="27" t="s">
        <v>132</v>
      </c>
      <c r="B63" s="323" t="s">
        <v>146</v>
      </c>
      <c r="C63" s="323"/>
      <c r="D63" s="323"/>
      <c r="E63" s="323"/>
      <c r="F63" s="323"/>
      <c r="G63" s="333">
        <f t="shared" ref="G63" si="5">$H$60</f>
        <v>0</v>
      </c>
      <c r="H63" s="334"/>
    </row>
    <row r="69" spans="1:8" s="4" customFormat="1">
      <c r="A69" s="312"/>
      <c r="B69" s="312"/>
      <c r="D69" s="24"/>
      <c r="F69" s="5"/>
      <c r="H69" s="5"/>
    </row>
    <row r="71" spans="1:8" s="4" customFormat="1">
      <c r="A71" s="312"/>
      <c r="B71" s="312"/>
      <c r="D71" s="24"/>
      <c r="F71" s="5"/>
      <c r="H71" s="5"/>
    </row>
  </sheetData>
  <mergeCells count="10">
    <mergeCell ref="A7:H7"/>
    <mergeCell ref="B1:H1"/>
    <mergeCell ref="B3:H3"/>
    <mergeCell ref="A5:H5"/>
    <mergeCell ref="A71:B71"/>
    <mergeCell ref="B23:H23"/>
    <mergeCell ref="B60:G60"/>
    <mergeCell ref="B63:F63"/>
    <mergeCell ref="G63:H63"/>
    <mergeCell ref="A69:B69"/>
  </mergeCells>
  <pageMargins left="0.98425196850393704" right="0.29527559055118113" top="0.29527559055118113" bottom="0.29527559055118113"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FFF07-E9F8-4CA6-BCB4-2821BE9E0E6B}">
  <dimension ref="A2:H223"/>
  <sheetViews>
    <sheetView tabSelected="1" view="pageBreakPreview" topLeftCell="A119" zoomScale="130" zoomScaleNormal="100" zoomScaleSheetLayoutView="130" workbookViewId="0">
      <selection activeCell="B129" sqref="B129"/>
    </sheetView>
  </sheetViews>
  <sheetFormatPr defaultRowHeight="12.75"/>
  <cols>
    <col min="1" max="1" width="6.7109375" style="43" customWidth="1"/>
    <col min="2" max="2" width="52.7109375" style="49" customWidth="1"/>
    <col min="3" max="3" width="8.7109375" style="47" customWidth="1"/>
    <col min="4" max="4" width="11.7109375" style="216" customWidth="1"/>
    <col min="5" max="5" width="12.85546875" style="273" customWidth="1"/>
    <col min="6" max="6" width="11.7109375" style="57" bestFit="1" customWidth="1"/>
    <col min="7" max="7" width="9.140625" style="43"/>
    <col min="8" max="8" width="11.28515625" style="43" bestFit="1" customWidth="1"/>
    <col min="9" max="16384" width="9.140625" style="43"/>
  </cols>
  <sheetData>
    <row r="2" spans="1:5" s="44" customFormat="1">
      <c r="A2" s="45"/>
      <c r="B2" s="46" t="s">
        <v>489</v>
      </c>
      <c r="C2" s="47"/>
      <c r="D2" s="216"/>
      <c r="E2" s="273"/>
    </row>
    <row r="3" spans="1:5" s="44" customFormat="1">
      <c r="A3" s="43"/>
      <c r="B3" s="49"/>
      <c r="C3" s="47"/>
      <c r="D3" s="216"/>
      <c r="E3" s="273"/>
    </row>
    <row r="4" spans="1:5" s="44" customFormat="1">
      <c r="A4" s="46" t="s">
        <v>382</v>
      </c>
      <c r="B4" s="46" t="s">
        <v>383</v>
      </c>
      <c r="C4" s="50"/>
      <c r="D4" s="217"/>
      <c r="E4" s="274"/>
    </row>
    <row r="5" spans="1:5" s="44" customFormat="1" ht="42" customHeight="1">
      <c r="A5" s="46"/>
      <c r="B5" s="51" t="s">
        <v>542</v>
      </c>
      <c r="C5" s="51"/>
      <c r="D5" s="218"/>
      <c r="E5" s="275"/>
    </row>
    <row r="6" spans="1:5" s="44" customFormat="1" ht="38.25">
      <c r="A6" s="52"/>
      <c r="B6" s="53" t="s">
        <v>543</v>
      </c>
      <c r="C6" s="53"/>
      <c r="D6" s="219"/>
      <c r="E6" s="276"/>
    </row>
    <row r="7" spans="1:5" s="44" customFormat="1" ht="27.75" customHeight="1">
      <c r="A7" s="52"/>
      <c r="B7" s="55" t="s">
        <v>384</v>
      </c>
      <c r="C7" s="55"/>
      <c r="D7" s="220"/>
      <c r="E7" s="277"/>
    </row>
    <row r="8" spans="1:5" s="44" customFormat="1">
      <c r="A8" s="52"/>
      <c r="B8" s="55"/>
      <c r="C8" s="56"/>
      <c r="D8" s="220"/>
      <c r="E8" s="277"/>
    </row>
    <row r="9" spans="1:5" s="44" customFormat="1">
      <c r="A9" s="46" t="s">
        <v>385</v>
      </c>
      <c r="B9" s="46" t="s">
        <v>386</v>
      </c>
      <c r="C9" s="46"/>
      <c r="D9" s="220"/>
      <c r="E9" s="277"/>
    </row>
    <row r="10" spans="1:5" s="44" customFormat="1" ht="38.25">
      <c r="A10" s="46"/>
      <c r="B10" s="54" t="s">
        <v>387</v>
      </c>
      <c r="C10" s="54"/>
      <c r="D10" s="220"/>
      <c r="E10" s="277"/>
    </row>
    <row r="11" spans="1:5" s="44" customFormat="1" ht="51">
      <c r="A11" s="46"/>
      <c r="B11" s="54" t="s">
        <v>388</v>
      </c>
      <c r="C11" s="54"/>
      <c r="D11" s="220"/>
      <c r="E11" s="277"/>
    </row>
    <row r="12" spans="1:5" s="44" customFormat="1">
      <c r="A12" s="46"/>
      <c r="B12" s="46"/>
      <c r="C12" s="56"/>
      <c r="D12" s="220"/>
      <c r="E12" s="277"/>
    </row>
    <row r="13" spans="1:5" s="44" customFormat="1" ht="13.5" customHeight="1">
      <c r="A13" s="46" t="s">
        <v>389</v>
      </c>
      <c r="B13" s="46" t="s">
        <v>390</v>
      </c>
      <c r="C13" s="46"/>
      <c r="D13" s="220"/>
      <c r="E13" s="277"/>
    </row>
    <row r="14" spans="1:5" s="44" customFormat="1" ht="92.25" customHeight="1">
      <c r="A14" s="46"/>
      <c r="B14" s="54" t="s">
        <v>391</v>
      </c>
      <c r="C14" s="54"/>
      <c r="D14" s="220"/>
      <c r="E14" s="277"/>
    </row>
    <row r="15" spans="1:5" s="44" customFormat="1">
      <c r="A15" s="46"/>
      <c r="B15" s="46"/>
      <c r="C15" s="56"/>
      <c r="D15" s="220"/>
      <c r="E15" s="277"/>
    </row>
    <row r="16" spans="1:5" s="44" customFormat="1">
      <c r="A16" s="46" t="s">
        <v>392</v>
      </c>
      <c r="B16" s="46" t="s">
        <v>393</v>
      </c>
      <c r="C16" s="46"/>
      <c r="D16" s="220"/>
      <c r="E16" s="277"/>
    </row>
    <row r="17" spans="1:5" s="44" customFormat="1" ht="38.25">
      <c r="A17" s="46"/>
      <c r="B17" s="54" t="s">
        <v>394</v>
      </c>
      <c r="C17" s="54"/>
      <c r="D17" s="220"/>
      <c r="E17" s="277"/>
    </row>
    <row r="18" spans="1:5" s="44" customFormat="1" ht="25.5">
      <c r="A18" s="46"/>
      <c r="B18" s="54" t="s">
        <v>395</v>
      </c>
      <c r="C18" s="54"/>
      <c r="D18" s="220"/>
      <c r="E18" s="277"/>
    </row>
    <row r="19" spans="1:5" s="44" customFormat="1" ht="38.25">
      <c r="A19" s="46"/>
      <c r="B19" s="54" t="s">
        <v>396</v>
      </c>
      <c r="C19" s="54"/>
      <c r="D19" s="220"/>
      <c r="E19" s="277"/>
    </row>
    <row r="20" spans="1:5" s="44" customFormat="1" ht="25.5">
      <c r="A20" s="46"/>
      <c r="B20" s="54" t="s">
        <v>395</v>
      </c>
      <c r="C20" s="54"/>
      <c r="D20" s="220"/>
      <c r="E20" s="277"/>
    </row>
    <row r="21" spans="1:5" s="44" customFormat="1">
      <c r="A21" s="46"/>
      <c r="B21" s="54" t="s">
        <v>397</v>
      </c>
      <c r="C21" s="54"/>
      <c r="D21" s="220"/>
      <c r="E21" s="277"/>
    </row>
    <row r="22" spans="1:5" s="44" customFormat="1">
      <c r="A22" s="46"/>
      <c r="B22" s="54" t="s">
        <v>398</v>
      </c>
      <c r="C22" s="54"/>
      <c r="D22" s="220"/>
      <c r="E22" s="277"/>
    </row>
    <row r="24" spans="1:5" ht="30.75" customHeight="1">
      <c r="A24" s="41" t="s">
        <v>399</v>
      </c>
      <c r="B24" s="41" t="s">
        <v>400</v>
      </c>
      <c r="C24" s="42" t="s">
        <v>401</v>
      </c>
      <c r="D24" s="221" t="s">
        <v>552</v>
      </c>
      <c r="E24" s="278" t="s">
        <v>553</v>
      </c>
    </row>
    <row r="25" spans="1:5" ht="13.5" customHeight="1">
      <c r="A25" s="41"/>
      <c r="B25" s="41"/>
      <c r="C25" s="42"/>
      <c r="D25" s="222"/>
    </row>
    <row r="26" spans="1:5">
      <c r="A26" s="58">
        <v>1</v>
      </c>
      <c r="B26" s="59" t="s">
        <v>402</v>
      </c>
      <c r="C26" s="60"/>
      <c r="D26" s="223"/>
      <c r="E26" s="279"/>
    </row>
    <row r="27" spans="1:5">
      <c r="A27" s="61"/>
      <c r="B27" s="62"/>
      <c r="C27" s="63"/>
      <c r="D27" s="224"/>
      <c r="E27" s="280"/>
    </row>
    <row r="28" spans="1:5" ht="63.75">
      <c r="A28" s="64" t="s">
        <v>0</v>
      </c>
      <c r="B28" s="65" t="s">
        <v>533</v>
      </c>
      <c r="C28" s="66"/>
      <c r="D28" s="225"/>
      <c r="E28" s="281"/>
    </row>
    <row r="29" spans="1:5">
      <c r="A29" s="67"/>
      <c r="B29" s="68" t="s">
        <v>403</v>
      </c>
      <c r="C29" s="69">
        <v>1</v>
      </c>
      <c r="D29" s="226"/>
      <c r="E29" s="282" t="str">
        <f>IF((D29&gt;0),SUM(C29*D29),"-")</f>
        <v>-</v>
      </c>
    </row>
    <row r="30" spans="1:5" ht="63.75">
      <c r="A30" s="64" t="s">
        <v>3</v>
      </c>
      <c r="B30" s="65" t="s">
        <v>404</v>
      </c>
      <c r="C30" s="66"/>
      <c r="D30" s="227"/>
      <c r="E30" s="283"/>
    </row>
    <row r="31" spans="1:5">
      <c r="A31" s="67"/>
      <c r="B31" s="68" t="s">
        <v>403</v>
      </c>
      <c r="C31" s="69">
        <v>1</v>
      </c>
      <c r="D31" s="226"/>
      <c r="E31" s="282" t="str">
        <f>IF((D31&gt;0),SUM(C31*D31),"-")</f>
        <v>-</v>
      </c>
    </row>
    <row r="32" spans="1:5" ht="38.25">
      <c r="A32" s="64" t="s">
        <v>28</v>
      </c>
      <c r="B32" s="70" t="s">
        <v>405</v>
      </c>
      <c r="C32" s="66"/>
      <c r="D32" s="227"/>
      <c r="E32" s="284"/>
    </row>
    <row r="33" spans="1:5" ht="156" customHeight="1">
      <c r="A33" s="61"/>
      <c r="B33" s="71" t="s">
        <v>406</v>
      </c>
      <c r="C33" s="72"/>
      <c r="D33" s="228"/>
      <c r="E33" s="285"/>
    </row>
    <row r="34" spans="1:5">
      <c r="A34" s="67"/>
      <c r="B34" s="73" t="s">
        <v>403</v>
      </c>
      <c r="C34" s="69">
        <v>1</v>
      </c>
      <c r="D34" s="226"/>
      <c r="E34" s="282" t="str">
        <f>IF((D34&gt;0),SUM(C34*D34),"-")</f>
        <v>-</v>
      </c>
    </row>
    <row r="35" spans="1:5" ht="38.25">
      <c r="A35" s="74"/>
      <c r="B35" s="75" t="s">
        <v>407</v>
      </c>
      <c r="C35" s="72"/>
      <c r="D35" s="228"/>
      <c r="E35" s="285"/>
    </row>
    <row r="36" spans="1:5">
      <c r="A36" s="76" t="s">
        <v>139</v>
      </c>
      <c r="B36" s="77" t="s">
        <v>408</v>
      </c>
      <c r="C36" s="66"/>
      <c r="D36" s="227"/>
      <c r="E36" s="284"/>
    </row>
    <row r="37" spans="1:5">
      <c r="A37" s="74"/>
      <c r="B37" s="78" t="s">
        <v>2</v>
      </c>
      <c r="C37" s="72">
        <v>10</v>
      </c>
      <c r="D37" s="228"/>
      <c r="E37" s="285" t="str">
        <f>IF((D37&gt;0),SUM(C37*D37),"")</f>
        <v/>
      </c>
    </row>
    <row r="38" spans="1:5">
      <c r="A38" s="76" t="s">
        <v>140</v>
      </c>
      <c r="B38" s="79" t="s">
        <v>409</v>
      </c>
      <c r="C38" s="80"/>
      <c r="D38" s="229"/>
      <c r="E38" s="284"/>
    </row>
    <row r="39" spans="1:5">
      <c r="A39" s="74"/>
      <c r="B39" s="81" t="s">
        <v>13</v>
      </c>
      <c r="C39" s="72">
        <v>1</v>
      </c>
      <c r="D39" s="228"/>
      <c r="E39" s="285" t="str">
        <f>IF((D39&gt;0),SUM(C39*D39),"-")</f>
        <v>-</v>
      </c>
    </row>
    <row r="40" spans="1:5" ht="38.25">
      <c r="A40" s="76" t="s">
        <v>29</v>
      </c>
      <c r="B40" s="82" t="s">
        <v>410</v>
      </c>
      <c r="C40" s="80"/>
      <c r="D40" s="229"/>
      <c r="E40" s="286"/>
    </row>
    <row r="41" spans="1:5">
      <c r="A41" s="83"/>
      <c r="B41" s="84" t="s">
        <v>411</v>
      </c>
      <c r="C41" s="85">
        <v>20</v>
      </c>
      <c r="D41" s="230"/>
      <c r="E41" s="282" t="str">
        <f>IF((D41&gt;0),SUM(C41*D41),"-")</f>
        <v>-</v>
      </c>
    </row>
    <row r="42" spans="1:5">
      <c r="A42" s="74"/>
      <c r="B42" s="86"/>
      <c r="C42" s="63"/>
      <c r="D42" s="231"/>
      <c r="E42" s="287"/>
    </row>
    <row r="43" spans="1:5">
      <c r="A43" s="87">
        <v>1</v>
      </c>
      <c r="B43" s="88" t="s">
        <v>412</v>
      </c>
      <c r="C43" s="89"/>
      <c r="D43" s="232"/>
      <c r="E43" s="268">
        <f>SUM(E29:E41)</f>
        <v>0</v>
      </c>
    </row>
    <row r="44" spans="1:5">
      <c r="A44" s="74"/>
      <c r="B44" s="86"/>
      <c r="C44" s="63"/>
      <c r="D44" s="231"/>
      <c r="E44" s="287"/>
    </row>
    <row r="45" spans="1:5">
      <c r="A45" s="90">
        <v>2</v>
      </c>
      <c r="B45" s="88" t="s">
        <v>413</v>
      </c>
      <c r="C45" s="91"/>
      <c r="D45" s="233"/>
      <c r="E45" s="288"/>
    </row>
    <row r="46" spans="1:5">
      <c r="A46" s="74"/>
      <c r="B46" s="92"/>
      <c r="C46" s="72"/>
      <c r="D46" s="228"/>
      <c r="E46" s="285"/>
    </row>
    <row r="47" spans="1:5" ht="38.25">
      <c r="A47" s="93"/>
      <c r="B47" s="94" t="s">
        <v>414</v>
      </c>
      <c r="C47" s="95"/>
      <c r="D47" s="234"/>
      <c r="E47" s="289"/>
    </row>
    <row r="48" spans="1:5">
      <c r="A48" s="76" t="s">
        <v>5</v>
      </c>
      <c r="B48" s="96" t="s">
        <v>415</v>
      </c>
      <c r="C48" s="80"/>
      <c r="D48" s="229"/>
      <c r="E48" s="284"/>
    </row>
    <row r="49" spans="1:5">
      <c r="A49" s="74"/>
      <c r="B49" s="97" t="s">
        <v>13</v>
      </c>
      <c r="C49" s="63">
        <v>3</v>
      </c>
      <c r="D49" s="231"/>
      <c r="E49" s="285" t="str">
        <f>IF((D49&gt;0),SUM(C49*D49),"-")</f>
        <v>-</v>
      </c>
    </row>
    <row r="50" spans="1:5">
      <c r="A50" s="76" t="s">
        <v>34</v>
      </c>
      <c r="B50" s="96" t="s">
        <v>416</v>
      </c>
      <c r="C50" s="80"/>
      <c r="D50" s="229"/>
      <c r="E50" s="284"/>
    </row>
    <row r="51" spans="1:5">
      <c r="A51" s="74"/>
      <c r="B51" s="97" t="s">
        <v>13</v>
      </c>
      <c r="C51" s="63">
        <v>3</v>
      </c>
      <c r="D51" s="231"/>
      <c r="E51" s="285" t="str">
        <f>IF((D51&gt;0),SUM(C51*D51),"-")</f>
        <v>-</v>
      </c>
    </row>
    <row r="52" spans="1:5">
      <c r="A52" s="76" t="s">
        <v>35</v>
      </c>
      <c r="B52" s="98" t="s">
        <v>417</v>
      </c>
      <c r="C52" s="80"/>
      <c r="D52" s="229"/>
      <c r="E52" s="284"/>
    </row>
    <row r="53" spans="1:5">
      <c r="A53" s="74"/>
      <c r="B53" s="97" t="s">
        <v>13</v>
      </c>
      <c r="C53" s="63">
        <v>27</v>
      </c>
      <c r="D53" s="231"/>
      <c r="E53" s="285" t="str">
        <f>IF((D53&gt;0),SUM(C53*D53),"-")</f>
        <v>-</v>
      </c>
    </row>
    <row r="54" spans="1:5">
      <c r="A54" s="76" t="s">
        <v>36</v>
      </c>
      <c r="B54" s="98" t="s">
        <v>418</v>
      </c>
      <c r="C54" s="80"/>
      <c r="D54" s="229"/>
      <c r="E54" s="284"/>
    </row>
    <row r="55" spans="1:5">
      <c r="A55" s="74"/>
      <c r="B55" s="97" t="s">
        <v>13</v>
      </c>
      <c r="C55" s="63">
        <v>4</v>
      </c>
      <c r="D55" s="231"/>
      <c r="E55" s="285" t="str">
        <f>IF((D55&gt;0),SUM(C55*D55),"-")</f>
        <v>-</v>
      </c>
    </row>
    <row r="56" spans="1:5">
      <c r="A56" s="76" t="s">
        <v>37</v>
      </c>
      <c r="B56" s="98" t="s">
        <v>419</v>
      </c>
      <c r="C56" s="80"/>
      <c r="D56" s="229"/>
      <c r="E56" s="284"/>
    </row>
    <row r="57" spans="1:5">
      <c r="A57" s="74"/>
      <c r="B57" s="97" t="s">
        <v>13</v>
      </c>
      <c r="C57" s="63">
        <v>1</v>
      </c>
      <c r="D57" s="231"/>
      <c r="E57" s="285" t="str">
        <f>IF((D57&gt;0),SUM(C57*D57),"-")</f>
        <v>-</v>
      </c>
    </row>
    <row r="58" spans="1:5">
      <c r="A58" s="76" t="s">
        <v>38</v>
      </c>
      <c r="B58" s="98" t="s">
        <v>420</v>
      </c>
      <c r="C58" s="80"/>
      <c r="D58" s="229"/>
      <c r="E58" s="284"/>
    </row>
    <row r="59" spans="1:5">
      <c r="A59" s="74"/>
      <c r="B59" s="97" t="s">
        <v>13</v>
      </c>
      <c r="C59" s="63">
        <v>2</v>
      </c>
      <c r="D59" s="231"/>
      <c r="E59" s="285" t="str">
        <f>IF((D59&gt;0),SUM(C59*D59),"-")</f>
        <v>-</v>
      </c>
    </row>
    <row r="60" spans="1:5" ht="38.25">
      <c r="A60" s="76"/>
      <c r="B60" s="99" t="s">
        <v>421</v>
      </c>
      <c r="C60" s="80"/>
      <c r="D60" s="229"/>
      <c r="E60" s="284"/>
    </row>
    <row r="61" spans="1:5">
      <c r="A61" s="76" t="s">
        <v>39</v>
      </c>
      <c r="B61" s="98" t="s">
        <v>422</v>
      </c>
      <c r="C61" s="80"/>
      <c r="D61" s="229"/>
      <c r="E61" s="284"/>
    </row>
    <row r="62" spans="1:5">
      <c r="A62" s="74"/>
      <c r="B62" s="97" t="s">
        <v>2</v>
      </c>
      <c r="C62" s="63">
        <v>20</v>
      </c>
      <c r="D62" s="231"/>
      <c r="E62" s="285" t="str">
        <f>IF((D62&gt;0),SUM(C62*D62),"-")</f>
        <v>-</v>
      </c>
    </row>
    <row r="63" spans="1:5">
      <c r="A63" s="76" t="s">
        <v>40</v>
      </c>
      <c r="B63" s="98" t="s">
        <v>423</v>
      </c>
      <c r="C63" s="80"/>
      <c r="D63" s="229"/>
      <c r="E63" s="284"/>
    </row>
    <row r="64" spans="1:5">
      <c r="A64" s="74"/>
      <c r="B64" s="97" t="s">
        <v>2</v>
      </c>
      <c r="C64" s="63">
        <v>350</v>
      </c>
      <c r="D64" s="231"/>
      <c r="E64" s="285" t="str">
        <f>IF((D64&gt;0),SUM(C64*D64),"-")</f>
        <v>-</v>
      </c>
    </row>
    <row r="65" spans="1:5">
      <c r="A65" s="76" t="s">
        <v>41</v>
      </c>
      <c r="B65" s="98" t="s">
        <v>424</v>
      </c>
      <c r="C65" s="80"/>
      <c r="D65" s="229"/>
      <c r="E65" s="284"/>
    </row>
    <row r="66" spans="1:5">
      <c r="A66" s="74"/>
      <c r="B66" s="97" t="s">
        <v>2</v>
      </c>
      <c r="C66" s="63">
        <v>10</v>
      </c>
      <c r="D66" s="231"/>
      <c r="E66" s="285" t="str">
        <f>IF((D66&gt;0),SUM(C66*D66),"-")</f>
        <v>-</v>
      </c>
    </row>
    <row r="67" spans="1:5">
      <c r="A67" s="76" t="s">
        <v>42</v>
      </c>
      <c r="B67" s="98" t="s">
        <v>425</v>
      </c>
      <c r="C67" s="80"/>
      <c r="D67" s="229"/>
      <c r="E67" s="284"/>
    </row>
    <row r="68" spans="1:5">
      <c r="A68" s="74"/>
      <c r="B68" s="97" t="s">
        <v>2</v>
      </c>
      <c r="C68" s="63">
        <v>20</v>
      </c>
      <c r="D68" s="231"/>
      <c r="E68" s="285" t="str">
        <f>IF((D68&gt;0),SUM(C68*D68),"-")</f>
        <v>-</v>
      </c>
    </row>
    <row r="69" spans="1:5" ht="38.25">
      <c r="A69" s="76" t="s">
        <v>43</v>
      </c>
      <c r="B69" s="79" t="s">
        <v>426</v>
      </c>
      <c r="C69" s="80"/>
      <c r="D69" s="229"/>
      <c r="E69" s="284"/>
    </row>
    <row r="70" spans="1:5">
      <c r="A70" s="83"/>
      <c r="B70" s="84" t="s">
        <v>13</v>
      </c>
      <c r="C70" s="85">
        <v>1</v>
      </c>
      <c r="D70" s="230"/>
      <c r="E70" s="282" t="str">
        <f>IF((D70&gt;0),SUM(C70*D70),"-")</f>
        <v>-</v>
      </c>
    </row>
    <row r="71" spans="1:5">
      <c r="A71" s="74" t="s">
        <v>165</v>
      </c>
      <c r="B71" s="100" t="s">
        <v>427</v>
      </c>
      <c r="C71" s="63"/>
      <c r="D71" s="231"/>
      <c r="E71" s="285"/>
    </row>
    <row r="72" spans="1:5">
      <c r="A72" s="83"/>
      <c r="B72" s="101" t="s">
        <v>2</v>
      </c>
      <c r="C72" s="85">
        <v>5</v>
      </c>
      <c r="D72" s="230"/>
      <c r="E72" s="282" t="str">
        <f>IF((D72&gt;0),SUM(C72*D72),"-")</f>
        <v>-</v>
      </c>
    </row>
    <row r="73" spans="1:5" ht="25.5">
      <c r="A73" s="74" t="s">
        <v>44</v>
      </c>
      <c r="B73" s="100" t="s">
        <v>428</v>
      </c>
      <c r="C73" s="63"/>
      <c r="D73" s="231"/>
      <c r="E73" s="285"/>
    </row>
    <row r="74" spans="1:5">
      <c r="A74" s="83"/>
      <c r="B74" s="101" t="s">
        <v>2</v>
      </c>
      <c r="C74" s="85">
        <v>50</v>
      </c>
      <c r="D74" s="230"/>
      <c r="E74" s="282" t="str">
        <f>IF((D74&gt;0),SUM(C74*D74),"-")</f>
        <v>-</v>
      </c>
    </row>
    <row r="75" spans="1:5" ht="25.5">
      <c r="A75" s="74" t="s">
        <v>290</v>
      </c>
      <c r="B75" s="100" t="s">
        <v>429</v>
      </c>
      <c r="C75" s="63"/>
      <c r="D75" s="231"/>
      <c r="E75" s="285"/>
    </row>
    <row r="76" spans="1:5">
      <c r="A76" s="83"/>
      <c r="B76" s="102" t="s">
        <v>13</v>
      </c>
      <c r="C76" s="85">
        <v>10</v>
      </c>
      <c r="D76" s="230"/>
      <c r="E76" s="282" t="str">
        <f>IF((D76&gt;0),SUM(C76*D76),"-")</f>
        <v>-</v>
      </c>
    </row>
    <row r="77" spans="1:5">
      <c r="A77" s="103"/>
      <c r="B77" s="104"/>
      <c r="C77" s="105"/>
      <c r="D77" s="231"/>
      <c r="E77" s="285"/>
    </row>
    <row r="78" spans="1:5">
      <c r="A78" s="90">
        <v>2</v>
      </c>
      <c r="B78" s="88" t="s">
        <v>430</v>
      </c>
      <c r="C78" s="106"/>
      <c r="D78" s="235"/>
      <c r="E78" s="268">
        <f>SUM(E47:E76)</f>
        <v>0</v>
      </c>
    </row>
    <row r="79" spans="1:5">
      <c r="D79" s="236"/>
      <c r="E79" s="290"/>
    </row>
    <row r="80" spans="1:5">
      <c r="A80" s="58">
        <v>3</v>
      </c>
      <c r="B80" s="87" t="s">
        <v>431</v>
      </c>
      <c r="C80" s="107"/>
      <c r="D80" s="237"/>
      <c r="E80" s="291"/>
    </row>
    <row r="81" spans="1:5">
      <c r="A81" s="46"/>
      <c r="B81" s="45"/>
      <c r="C81" s="50"/>
      <c r="D81" s="238"/>
      <c r="E81" s="292"/>
    </row>
    <row r="82" spans="1:5" ht="105.75" customHeight="1">
      <c r="A82" s="108" t="s">
        <v>7</v>
      </c>
      <c r="B82" s="109" t="s">
        <v>534</v>
      </c>
      <c r="C82" s="110"/>
      <c r="D82" s="239"/>
      <c r="E82" s="293"/>
    </row>
    <row r="83" spans="1:5">
      <c r="A83" s="46"/>
      <c r="B83" s="111" t="s">
        <v>13</v>
      </c>
      <c r="C83" s="112">
        <v>6</v>
      </c>
      <c r="D83" s="240"/>
      <c r="E83" s="285" t="str">
        <f>IF((D83&gt;0),SUM(C83*D83),"-")</f>
        <v>-</v>
      </c>
    </row>
    <row r="84" spans="1:5">
      <c r="A84" s="46"/>
      <c r="B84" s="113"/>
      <c r="C84" s="114"/>
      <c r="D84" s="241"/>
      <c r="E84" s="294"/>
    </row>
    <row r="85" spans="1:5" ht="102">
      <c r="A85" s="108" t="s">
        <v>8</v>
      </c>
      <c r="B85" s="109" t="s">
        <v>535</v>
      </c>
      <c r="C85" s="110"/>
      <c r="D85" s="239"/>
      <c r="E85" s="293"/>
    </row>
    <row r="86" spans="1:5">
      <c r="A86" s="46"/>
      <c r="B86" s="111" t="s">
        <v>13</v>
      </c>
      <c r="C86" s="112">
        <v>6</v>
      </c>
      <c r="D86" s="240"/>
      <c r="E86" s="285" t="str">
        <f>IF((D86&gt;0),SUM(C86*D86),"-")</f>
        <v>-</v>
      </c>
    </row>
    <row r="87" spans="1:5">
      <c r="A87" s="46"/>
      <c r="B87" s="113"/>
      <c r="C87" s="114"/>
      <c r="D87" s="241"/>
      <c r="E87" s="294"/>
    </row>
    <row r="88" spans="1:5" ht="149.25" customHeight="1">
      <c r="A88" s="108" t="s">
        <v>9</v>
      </c>
      <c r="B88" s="115" t="s">
        <v>536</v>
      </c>
      <c r="C88" s="116"/>
      <c r="D88" s="242"/>
      <c r="E88" s="295"/>
    </row>
    <row r="89" spans="1:5">
      <c r="A89" s="45"/>
      <c r="B89" s="111" t="s">
        <v>13</v>
      </c>
      <c r="C89" s="47">
        <v>4</v>
      </c>
      <c r="D89" s="241"/>
      <c r="E89" s="285" t="str">
        <f>IF((D89&gt;0),SUM(C89*D89),"-")</f>
        <v>-</v>
      </c>
    </row>
    <row r="90" spans="1:5">
      <c r="B90" s="113"/>
      <c r="D90" s="243"/>
      <c r="E90" s="285"/>
    </row>
    <row r="91" spans="1:5" ht="159.75" customHeight="1">
      <c r="A91" s="108" t="s">
        <v>50</v>
      </c>
      <c r="B91" s="117" t="s">
        <v>537</v>
      </c>
      <c r="C91" s="118"/>
      <c r="D91" s="244"/>
      <c r="E91" s="296"/>
    </row>
    <row r="92" spans="1:5">
      <c r="A92" s="46"/>
      <c r="B92" s="119" t="s">
        <v>13</v>
      </c>
      <c r="C92" s="47">
        <v>6</v>
      </c>
      <c r="D92" s="245"/>
      <c r="E92" s="285" t="str">
        <f>IF((D92&gt;0),SUM(C92*D92),"-")</f>
        <v>-</v>
      </c>
    </row>
    <row r="93" spans="1:5">
      <c r="A93" s="122"/>
      <c r="B93" s="113"/>
      <c r="C93" s="123"/>
      <c r="D93" s="246"/>
      <c r="E93" s="282"/>
    </row>
    <row r="94" spans="1:5" ht="145.5" customHeight="1">
      <c r="A94" s="108" t="s">
        <v>52</v>
      </c>
      <c r="B94" s="117" t="s">
        <v>538</v>
      </c>
      <c r="C94" s="118"/>
      <c r="D94" s="244"/>
      <c r="E94" s="296"/>
    </row>
    <row r="95" spans="1:5">
      <c r="A95" s="46"/>
      <c r="B95" s="119" t="s">
        <v>13</v>
      </c>
      <c r="C95" s="47">
        <v>6</v>
      </c>
      <c r="D95" s="245"/>
      <c r="E95" s="285" t="str">
        <f>IF((D95&gt;0),SUM(C95*D95),"-")</f>
        <v>-</v>
      </c>
    </row>
    <row r="96" spans="1:5">
      <c r="A96" s="122"/>
      <c r="B96" s="113"/>
      <c r="C96" s="123"/>
      <c r="D96" s="246"/>
      <c r="E96" s="282"/>
    </row>
    <row r="97" spans="1:8" ht="51" customHeight="1">
      <c r="A97" s="108" t="s">
        <v>57</v>
      </c>
      <c r="B97" s="115" t="s">
        <v>488</v>
      </c>
      <c r="C97" s="118"/>
      <c r="D97" s="244"/>
      <c r="E97" s="296"/>
    </row>
    <row r="98" spans="1:8">
      <c r="A98" s="46"/>
      <c r="B98" s="119" t="s">
        <v>13</v>
      </c>
      <c r="C98" s="47">
        <v>1</v>
      </c>
      <c r="D98" s="245"/>
      <c r="E98" s="285" t="str">
        <f>IF((D98&gt;0),SUM(C98*D98),"-")</f>
        <v>-</v>
      </c>
    </row>
    <row r="99" spans="1:8">
      <c r="A99" s="122"/>
      <c r="B99" s="113"/>
      <c r="C99" s="123"/>
      <c r="D99" s="246"/>
      <c r="E99" s="282"/>
    </row>
    <row r="100" spans="1:8" ht="110.25" customHeight="1">
      <c r="A100" s="108" t="s">
        <v>59</v>
      </c>
      <c r="B100" s="115" t="s">
        <v>539</v>
      </c>
      <c r="C100" s="118"/>
      <c r="D100" s="244"/>
      <c r="E100" s="296"/>
    </row>
    <row r="101" spans="1:8">
      <c r="A101" s="46"/>
      <c r="B101" s="119" t="s">
        <v>13</v>
      </c>
      <c r="C101" s="47">
        <v>2</v>
      </c>
      <c r="D101" s="245"/>
      <c r="E101" s="285" t="str">
        <f>IF((D101&gt;0),SUM(C101*D101),"-")</f>
        <v>-</v>
      </c>
    </row>
    <row r="102" spans="1:8">
      <c r="A102" s="122"/>
      <c r="B102" s="113"/>
      <c r="C102" s="123"/>
      <c r="D102" s="246"/>
      <c r="E102" s="282"/>
    </row>
    <row r="103" spans="1:8" ht="38.25">
      <c r="A103" s="74"/>
      <c r="B103" s="92" t="s">
        <v>414</v>
      </c>
      <c r="C103" s="63"/>
      <c r="D103" s="231"/>
      <c r="E103" s="285"/>
    </row>
    <row r="104" spans="1:8">
      <c r="A104" s="124" t="s">
        <v>60</v>
      </c>
      <c r="B104" s="125" t="s">
        <v>432</v>
      </c>
      <c r="C104" s="126"/>
      <c r="D104" s="247"/>
      <c r="E104" s="284"/>
    </row>
    <row r="105" spans="1:8">
      <c r="A105" s="122"/>
      <c r="B105" s="127" t="s">
        <v>13</v>
      </c>
      <c r="C105" s="128">
        <v>6</v>
      </c>
      <c r="D105" s="246"/>
      <c r="E105" s="282" t="str">
        <f>IF((D105&gt;0),SUM(C105*D105),"")</f>
        <v/>
      </c>
    </row>
    <row r="106" spans="1:8">
      <c r="A106" s="124" t="s">
        <v>62</v>
      </c>
      <c r="B106" s="125" t="s">
        <v>433</v>
      </c>
      <c r="C106" s="126"/>
      <c r="D106" s="247"/>
      <c r="E106" s="284"/>
    </row>
    <row r="107" spans="1:8">
      <c r="A107" s="122"/>
      <c r="B107" s="127" t="s">
        <v>13</v>
      </c>
      <c r="C107" s="128">
        <v>4</v>
      </c>
      <c r="D107" s="246"/>
      <c r="E107" s="282" t="str">
        <f>IF((D107&gt;0),SUM(C107*D107),"-")</f>
        <v>-</v>
      </c>
    </row>
    <row r="108" spans="1:8" ht="25.5">
      <c r="A108" s="76"/>
      <c r="B108" s="99" t="s">
        <v>434</v>
      </c>
      <c r="C108" s="80"/>
      <c r="D108" s="229"/>
      <c r="E108" s="284"/>
    </row>
    <row r="109" spans="1:8">
      <c r="A109" s="76" t="s">
        <v>58</v>
      </c>
      <c r="B109" s="98" t="s">
        <v>424</v>
      </c>
      <c r="C109" s="80"/>
      <c r="D109" s="229"/>
      <c r="E109" s="284"/>
    </row>
    <row r="110" spans="1:8">
      <c r="A110" s="83"/>
      <c r="B110" s="101" t="s">
        <v>2</v>
      </c>
      <c r="C110" s="85">
        <v>350</v>
      </c>
      <c r="D110" s="230"/>
      <c r="E110" s="282" t="str">
        <f>IF((D110&gt;0),SUM(C110*D110),"-")</f>
        <v>-</v>
      </c>
    </row>
    <row r="111" spans="1:8">
      <c r="A111" s="129"/>
      <c r="B111" s="130"/>
      <c r="C111" s="131"/>
      <c r="D111" s="243"/>
      <c r="E111" s="285"/>
    </row>
    <row r="112" spans="1:8">
      <c r="A112" s="58">
        <v>3</v>
      </c>
      <c r="B112" s="87" t="s">
        <v>435</v>
      </c>
      <c r="C112" s="107"/>
      <c r="D112" s="237"/>
      <c r="E112" s="268">
        <f>SUM(E82:E110)</f>
        <v>0</v>
      </c>
      <c r="H112" s="48"/>
    </row>
    <row r="113" spans="1:5">
      <c r="A113" s="132"/>
      <c r="C113" s="133"/>
      <c r="D113" s="243"/>
      <c r="E113" s="285"/>
    </row>
    <row r="114" spans="1:5">
      <c r="A114" s="134">
        <v>4</v>
      </c>
      <c r="B114" s="135" t="s">
        <v>436</v>
      </c>
      <c r="C114" s="136"/>
      <c r="D114" s="248"/>
      <c r="E114" s="297"/>
    </row>
    <row r="115" spans="1:5">
      <c r="A115" s="137"/>
      <c r="B115" s="138"/>
      <c r="C115" s="139"/>
      <c r="D115" s="246"/>
      <c r="E115" s="282"/>
    </row>
    <row r="116" spans="1:5" ht="38.25">
      <c r="A116" s="129" t="s">
        <v>10</v>
      </c>
      <c r="B116" s="140" t="s">
        <v>437</v>
      </c>
      <c r="C116" s="133"/>
      <c r="D116" s="243"/>
      <c r="E116" s="285"/>
    </row>
    <row r="117" spans="1:5">
      <c r="A117" s="137"/>
      <c r="B117" s="113" t="s">
        <v>403</v>
      </c>
      <c r="C117" s="123">
        <v>1</v>
      </c>
      <c r="D117" s="246"/>
      <c r="E117" s="282" t="str">
        <f>IF((D117&gt;0),SUM(C117*D117),"-")</f>
        <v>-</v>
      </c>
    </row>
    <row r="118" spans="1:5" ht="89.25">
      <c r="A118" s="129" t="s">
        <v>11</v>
      </c>
      <c r="B118" s="140" t="s">
        <v>540</v>
      </c>
      <c r="C118" s="133"/>
      <c r="D118" s="243"/>
      <c r="E118" s="285"/>
    </row>
    <row r="119" spans="1:5">
      <c r="A119" s="137"/>
      <c r="B119" s="113" t="s">
        <v>403</v>
      </c>
      <c r="C119" s="123">
        <v>1</v>
      </c>
      <c r="D119" s="246"/>
      <c r="E119" s="282" t="str">
        <f>IF((D119&gt;0),SUM(C119*D119),"-")</f>
        <v>-</v>
      </c>
    </row>
    <row r="120" spans="1:5" ht="38.25">
      <c r="A120" s="141"/>
      <c r="B120" s="142" t="s">
        <v>438</v>
      </c>
      <c r="C120" s="143"/>
      <c r="D120" s="249"/>
      <c r="E120" s="285"/>
    </row>
    <row r="121" spans="1:5">
      <c r="A121" s="144" t="s">
        <v>12</v>
      </c>
      <c r="B121" s="145" t="s">
        <v>439</v>
      </c>
      <c r="C121" s="146"/>
      <c r="D121" s="250"/>
      <c r="E121" s="284"/>
    </row>
    <row r="122" spans="1:5">
      <c r="A122" s="147"/>
      <c r="B122" s="148" t="s">
        <v>13</v>
      </c>
      <c r="C122" s="149">
        <v>1</v>
      </c>
      <c r="D122" s="249"/>
      <c r="E122" s="285" t="str">
        <f>IF((D122&gt;0),SUM(C122*D122),"-")</f>
        <v>-</v>
      </c>
    </row>
    <row r="123" spans="1:5">
      <c r="A123" s="144" t="s">
        <v>14</v>
      </c>
      <c r="B123" s="150" t="s">
        <v>440</v>
      </c>
      <c r="C123" s="151"/>
      <c r="D123" s="244"/>
      <c r="E123" s="284"/>
    </row>
    <row r="124" spans="1:5">
      <c r="A124" s="147"/>
      <c r="B124" s="152" t="s">
        <v>13</v>
      </c>
      <c r="C124" s="149">
        <v>3</v>
      </c>
      <c r="D124" s="251"/>
      <c r="E124" s="285" t="str">
        <f>IF((D124&gt;0),SUM(C124*D124),"-")</f>
        <v>-</v>
      </c>
    </row>
    <row r="125" spans="1:5" ht="63.75">
      <c r="A125" s="153" t="s">
        <v>15</v>
      </c>
      <c r="B125" s="154" t="s">
        <v>441</v>
      </c>
      <c r="C125" s="151"/>
      <c r="D125" s="252"/>
      <c r="E125" s="284"/>
    </row>
    <row r="126" spans="1:5">
      <c r="A126" s="155"/>
      <c r="B126" s="156" t="s">
        <v>2</v>
      </c>
      <c r="C126" s="157">
        <v>200</v>
      </c>
      <c r="D126" s="253"/>
      <c r="E126" s="282" t="str">
        <f>IF((D126&gt;0),SUM(C126*D126),"-")</f>
        <v>-</v>
      </c>
    </row>
    <row r="127" spans="1:5" ht="65.25" customHeight="1">
      <c r="A127" s="147" t="s">
        <v>176</v>
      </c>
      <c r="B127" s="158" t="s">
        <v>442</v>
      </c>
      <c r="C127" s="149"/>
      <c r="D127" s="245"/>
      <c r="E127" s="298"/>
    </row>
    <row r="128" spans="1:5">
      <c r="A128" s="159"/>
      <c r="B128" s="160" t="s">
        <v>2</v>
      </c>
      <c r="C128" s="161">
        <v>10</v>
      </c>
      <c r="D128" s="254"/>
      <c r="E128" s="282" t="str">
        <f>IF((D128&gt;0),SUM(C128*D128),"-")</f>
        <v>-</v>
      </c>
    </row>
    <row r="129" spans="1:5" ht="38.25">
      <c r="A129" s="141" t="s">
        <v>337</v>
      </c>
      <c r="B129" s="162" t="s">
        <v>555</v>
      </c>
      <c r="C129" s="143"/>
      <c r="D129" s="249"/>
      <c r="E129" s="285"/>
    </row>
    <row r="130" spans="1:5">
      <c r="A130" s="163"/>
      <c r="B130" s="160" t="s">
        <v>13</v>
      </c>
      <c r="C130" s="157">
        <v>8</v>
      </c>
      <c r="D130" s="255"/>
      <c r="E130" s="282" t="str">
        <f>IF((D130&gt;0),SUM(C130*D130),"-")</f>
        <v>-</v>
      </c>
    </row>
    <row r="131" spans="1:5">
      <c r="A131" s="147"/>
      <c r="B131" s="164"/>
      <c r="C131" s="149"/>
      <c r="D131" s="238"/>
      <c r="E131" s="285"/>
    </row>
    <row r="132" spans="1:5">
      <c r="A132" s="58">
        <v>4</v>
      </c>
      <c r="B132" s="87" t="s">
        <v>443</v>
      </c>
      <c r="C132" s="107"/>
      <c r="D132" s="237"/>
      <c r="E132" s="268">
        <f>SUM(E117:E130)</f>
        <v>0</v>
      </c>
    </row>
    <row r="133" spans="1:5">
      <c r="A133" s="147"/>
      <c r="B133" s="165"/>
      <c r="C133" s="149"/>
      <c r="D133" s="243"/>
      <c r="E133" s="285"/>
    </row>
    <row r="134" spans="1:5">
      <c r="A134" s="134">
        <v>5</v>
      </c>
      <c r="B134" s="135" t="s">
        <v>444</v>
      </c>
      <c r="C134" s="136"/>
      <c r="D134" s="248"/>
      <c r="E134" s="297"/>
    </row>
    <row r="135" spans="1:5">
      <c r="A135" s="137"/>
      <c r="B135" s="138"/>
      <c r="C135" s="139"/>
      <c r="D135" s="246"/>
      <c r="E135" s="282"/>
    </row>
    <row r="136" spans="1:5" ht="27" customHeight="1">
      <c r="A136" s="43" t="s">
        <v>82</v>
      </c>
      <c r="B136" s="49" t="s">
        <v>445</v>
      </c>
      <c r="C136" s="131"/>
      <c r="D136" s="243"/>
      <c r="E136" s="285"/>
    </row>
    <row r="137" spans="1:5">
      <c r="A137" s="137"/>
      <c r="B137" s="166" t="s">
        <v>13</v>
      </c>
      <c r="C137" s="128">
        <v>1</v>
      </c>
      <c r="D137" s="246"/>
      <c r="E137" s="282" t="str">
        <f>IF((D137&gt;0),SUM(C137*D137),"-")</f>
        <v>-</v>
      </c>
    </row>
    <row r="138" spans="1:5" ht="38.25">
      <c r="A138" s="141"/>
      <c r="B138" s="142" t="s">
        <v>438</v>
      </c>
      <c r="C138" s="143"/>
      <c r="D138" s="249"/>
      <c r="E138" s="285"/>
    </row>
    <row r="139" spans="1:5">
      <c r="A139" s="144" t="s">
        <v>83</v>
      </c>
      <c r="B139" s="145" t="s">
        <v>446</v>
      </c>
      <c r="C139" s="146"/>
      <c r="D139" s="250"/>
      <c r="E139" s="284"/>
    </row>
    <row r="140" spans="1:5">
      <c r="A140" s="147"/>
      <c r="B140" s="148" t="s">
        <v>13</v>
      </c>
      <c r="C140" s="149">
        <v>1</v>
      </c>
      <c r="D140" s="249"/>
      <c r="E140" s="285" t="str">
        <f>IF((D140&gt;0),SUM(C140*D140),"-")</f>
        <v>-</v>
      </c>
    </row>
    <row r="141" spans="1:5" ht="38.25">
      <c r="A141" s="153" t="s">
        <v>84</v>
      </c>
      <c r="B141" s="154" t="s">
        <v>447</v>
      </c>
      <c r="C141" s="151"/>
      <c r="D141" s="252"/>
      <c r="E141" s="284"/>
    </row>
    <row r="142" spans="1:5">
      <c r="A142" s="155"/>
      <c r="B142" s="156" t="s">
        <v>2</v>
      </c>
      <c r="C142" s="157">
        <v>30</v>
      </c>
      <c r="D142" s="253"/>
      <c r="E142" s="282" t="str">
        <f>IF((D142&gt;0),SUM(C142*D142),"-")</f>
        <v>-</v>
      </c>
    </row>
    <row r="143" spans="1:5">
      <c r="A143" s="147"/>
      <c r="B143" s="164"/>
      <c r="C143" s="149"/>
      <c r="D143" s="238"/>
      <c r="E143" s="285"/>
    </row>
    <row r="144" spans="1:5">
      <c r="A144" s="58">
        <v>5</v>
      </c>
      <c r="B144" s="87" t="s">
        <v>448</v>
      </c>
      <c r="C144" s="107"/>
      <c r="D144" s="237"/>
      <c r="E144" s="268">
        <f>SUM(E135:E142)</f>
        <v>0</v>
      </c>
    </row>
    <row r="145" spans="1:5">
      <c r="A145" s="46"/>
      <c r="B145" s="45"/>
      <c r="C145" s="50"/>
      <c r="D145" s="238"/>
      <c r="E145" s="299"/>
    </row>
    <row r="146" spans="1:5">
      <c r="A146" s="167">
        <v>6</v>
      </c>
      <c r="B146" s="168" t="s">
        <v>449</v>
      </c>
      <c r="C146" s="169"/>
      <c r="D146" s="235"/>
      <c r="E146" s="288"/>
    </row>
    <row r="147" spans="1:5">
      <c r="A147" s="170"/>
      <c r="B147" s="171"/>
      <c r="C147" s="149"/>
      <c r="D147" s="243"/>
      <c r="E147" s="285"/>
    </row>
    <row r="148" spans="1:5" ht="38.25">
      <c r="A148" s="108" t="s">
        <v>87</v>
      </c>
      <c r="B148" s="115" t="s">
        <v>450</v>
      </c>
      <c r="C148" s="172"/>
      <c r="D148" s="252"/>
      <c r="E148" s="300"/>
    </row>
    <row r="149" spans="1:5">
      <c r="A149" s="173"/>
      <c r="B149" s="166" t="s">
        <v>411</v>
      </c>
      <c r="C149" s="174">
        <v>35</v>
      </c>
      <c r="D149" s="253"/>
      <c r="E149" s="282" t="str">
        <f>IF((D149&gt;0),SUM(C149*D149),"-")</f>
        <v>-</v>
      </c>
    </row>
    <row r="150" spans="1:5" ht="25.5">
      <c r="A150" s="175" t="s">
        <v>88</v>
      </c>
      <c r="B150" s="176" t="s">
        <v>451</v>
      </c>
      <c r="C150" s="120"/>
      <c r="D150" s="245"/>
      <c r="E150" s="285"/>
    </row>
    <row r="151" spans="1:5">
      <c r="A151" s="173"/>
      <c r="B151" s="166" t="s">
        <v>411</v>
      </c>
      <c r="C151" s="174">
        <v>16</v>
      </c>
      <c r="D151" s="253"/>
      <c r="E151" s="282" t="str">
        <f>IF((D151&gt;0),SUM(C151*D151),"-")</f>
        <v>-</v>
      </c>
    </row>
    <row r="152" spans="1:5">
      <c r="A152" s="175" t="s">
        <v>89</v>
      </c>
      <c r="B152" s="121" t="s">
        <v>452</v>
      </c>
      <c r="C152" s="120"/>
      <c r="D152" s="245"/>
      <c r="E152" s="285"/>
    </row>
    <row r="153" spans="1:5">
      <c r="A153" s="173"/>
      <c r="B153" s="177" t="s">
        <v>13</v>
      </c>
      <c r="C153" s="174">
        <v>8</v>
      </c>
      <c r="D153" s="253"/>
      <c r="E153" s="282" t="str">
        <f>IF((D153&gt;0),SUM(C153*D153),"-")</f>
        <v>-</v>
      </c>
    </row>
    <row r="154" spans="1:5">
      <c r="A154" s="175" t="s">
        <v>90</v>
      </c>
      <c r="B154" s="178" t="s">
        <v>453</v>
      </c>
      <c r="C154" s="120"/>
      <c r="D154" s="245"/>
      <c r="E154" s="301"/>
    </row>
    <row r="155" spans="1:5">
      <c r="A155" s="173"/>
      <c r="B155" s="177" t="s">
        <v>13</v>
      </c>
      <c r="C155" s="174">
        <v>6</v>
      </c>
      <c r="D155" s="253"/>
      <c r="E155" s="282" t="str">
        <f>IF((D155&gt;0),SUM(C155*D155),"-")</f>
        <v>-</v>
      </c>
    </row>
    <row r="156" spans="1:5">
      <c r="A156" s="175" t="s">
        <v>150</v>
      </c>
      <c r="B156" s="176" t="s">
        <v>454</v>
      </c>
      <c r="C156" s="120"/>
      <c r="D156" s="245"/>
      <c r="E156" s="285"/>
    </row>
    <row r="157" spans="1:5">
      <c r="A157" s="173"/>
      <c r="B157" s="177" t="s">
        <v>13</v>
      </c>
      <c r="C157" s="174">
        <v>4</v>
      </c>
      <c r="D157" s="253"/>
      <c r="E157" s="282" t="str">
        <f>IF((D157&gt;0),SUM(C157*D157),"-")</f>
        <v>-</v>
      </c>
    </row>
    <row r="158" spans="1:5" ht="25.5">
      <c r="A158" s="179" t="s">
        <v>156</v>
      </c>
      <c r="B158" s="180" t="s">
        <v>455</v>
      </c>
      <c r="C158" s="181"/>
      <c r="D158" s="243"/>
      <c r="E158" s="302"/>
    </row>
    <row r="159" spans="1:5">
      <c r="A159" s="173"/>
      <c r="B159" s="177" t="s">
        <v>411</v>
      </c>
      <c r="C159" s="174">
        <v>12</v>
      </c>
      <c r="D159" s="253"/>
      <c r="E159" s="282" t="str">
        <f>IF((D159&gt;0),SUM(C159*D159),"-")</f>
        <v>-</v>
      </c>
    </row>
    <row r="160" spans="1:5">
      <c r="A160" s="175" t="s">
        <v>171</v>
      </c>
      <c r="B160" s="142" t="s">
        <v>456</v>
      </c>
      <c r="C160" s="149"/>
      <c r="D160" s="243"/>
      <c r="E160" s="285"/>
    </row>
    <row r="161" spans="1:5">
      <c r="A161" s="173"/>
      <c r="B161" s="182" t="s">
        <v>411</v>
      </c>
      <c r="C161" s="174">
        <v>50</v>
      </c>
      <c r="D161" s="253"/>
      <c r="E161" s="282" t="str">
        <f>IF((D161&gt;0),SUM(C161*D161),"-")</f>
        <v>-</v>
      </c>
    </row>
    <row r="162" spans="1:5">
      <c r="A162" s="175" t="s">
        <v>177</v>
      </c>
      <c r="B162" s="121" t="s">
        <v>457</v>
      </c>
      <c r="C162" s="149"/>
      <c r="D162" s="243"/>
      <c r="E162" s="285"/>
    </row>
    <row r="163" spans="1:5">
      <c r="A163" s="173"/>
      <c r="B163" s="182" t="s">
        <v>13</v>
      </c>
      <c r="C163" s="174">
        <v>6</v>
      </c>
      <c r="D163" s="253"/>
      <c r="E163" s="282" t="str">
        <f>IF((D163&gt;0),SUM(C163*D163),"-")</f>
        <v>-</v>
      </c>
    </row>
    <row r="164" spans="1:5">
      <c r="A164" s="46"/>
      <c r="B164" s="46"/>
      <c r="D164" s="243"/>
      <c r="E164" s="299"/>
    </row>
    <row r="165" spans="1:5">
      <c r="A165" s="167">
        <v>6</v>
      </c>
      <c r="B165" s="168" t="s">
        <v>458</v>
      </c>
      <c r="C165" s="169"/>
      <c r="D165" s="235"/>
      <c r="E165" s="268">
        <f>SUM(E148:E163)</f>
        <v>0</v>
      </c>
    </row>
    <row r="166" spans="1:5">
      <c r="D166" s="236"/>
      <c r="E166" s="290"/>
    </row>
    <row r="167" spans="1:5">
      <c r="A167" s="167">
        <v>7</v>
      </c>
      <c r="B167" s="338" t="s">
        <v>459</v>
      </c>
      <c r="C167" s="338"/>
      <c r="D167" s="235"/>
      <c r="E167" s="288"/>
    </row>
    <row r="168" spans="1:5">
      <c r="A168" s="45"/>
      <c r="B168" s="183"/>
      <c r="D168" s="243"/>
      <c r="E168" s="285"/>
    </row>
    <row r="169" spans="1:5">
      <c r="A169" s="129"/>
      <c r="B169" s="184" t="s">
        <v>460</v>
      </c>
      <c r="C169" s="133"/>
      <c r="D169" s="243"/>
      <c r="E169" s="285"/>
    </row>
    <row r="170" spans="1:5">
      <c r="A170" s="129"/>
      <c r="B170" s="184"/>
      <c r="C170" s="133"/>
      <c r="D170" s="243"/>
      <c r="E170" s="285"/>
    </row>
    <row r="171" spans="1:5" ht="51">
      <c r="A171" s="108" t="s">
        <v>121</v>
      </c>
      <c r="B171" s="185" t="s">
        <v>461</v>
      </c>
      <c r="C171" s="186"/>
      <c r="D171" s="256"/>
      <c r="E171" s="303"/>
    </row>
    <row r="172" spans="1:5">
      <c r="A172" s="173"/>
      <c r="B172" s="187" t="s">
        <v>411</v>
      </c>
      <c r="C172" s="174">
        <v>3</v>
      </c>
      <c r="D172" s="257"/>
      <c r="E172" s="282" t="str">
        <f>IF((D172&gt;0),SUM(C172*D172),"-")</f>
        <v>-</v>
      </c>
    </row>
    <row r="173" spans="1:5" ht="25.5">
      <c r="A173" s="175" t="s">
        <v>182</v>
      </c>
      <c r="B173" s="121" t="s">
        <v>462</v>
      </c>
      <c r="D173" s="258"/>
      <c r="E173" s="304"/>
    </row>
    <row r="174" spans="1:5">
      <c r="A174" s="188"/>
      <c r="B174" s="189" t="s">
        <v>463</v>
      </c>
      <c r="C174" s="123">
        <v>0.3</v>
      </c>
      <c r="D174" s="253"/>
      <c r="E174" s="282" t="str">
        <f>IF((D174&gt;0),SUM(C174*D174),"-")</f>
        <v>-</v>
      </c>
    </row>
    <row r="175" spans="1:5" ht="25.5">
      <c r="A175" s="175" t="s">
        <v>183</v>
      </c>
      <c r="B175" s="49" t="s">
        <v>464</v>
      </c>
      <c r="C175" s="190"/>
      <c r="D175" s="243"/>
      <c r="E175" s="285"/>
    </row>
    <row r="176" spans="1:5">
      <c r="A176" s="188"/>
      <c r="B176" s="189" t="s">
        <v>463</v>
      </c>
      <c r="C176" s="123">
        <v>0.3</v>
      </c>
      <c r="D176" s="253"/>
      <c r="E176" s="282" t="str">
        <f>IF((D176&gt;0),SUM(C176*D176),"-")</f>
        <v>-</v>
      </c>
    </row>
    <row r="177" spans="1:5" ht="38.25">
      <c r="A177" s="175" t="s">
        <v>465</v>
      </c>
      <c r="B177" s="121" t="s">
        <v>466</v>
      </c>
      <c r="C177" s="191"/>
      <c r="D177" s="258"/>
      <c r="E177" s="304"/>
    </row>
    <row r="178" spans="1:5">
      <c r="A178" s="173"/>
      <c r="B178" s="182" t="s">
        <v>411</v>
      </c>
      <c r="C178" s="123">
        <v>6</v>
      </c>
      <c r="D178" s="246"/>
      <c r="E178" s="282" t="str">
        <f>IF((D178&gt;0),SUM(C178*D178),"-")</f>
        <v>-</v>
      </c>
    </row>
    <row r="179" spans="1:5">
      <c r="A179" s="175" t="s">
        <v>467</v>
      </c>
      <c r="B179" s="121" t="s">
        <v>468</v>
      </c>
      <c r="C179" s="133"/>
      <c r="D179" s="243"/>
      <c r="E179" s="285"/>
    </row>
    <row r="180" spans="1:5">
      <c r="A180" s="173"/>
      <c r="B180" s="182" t="s">
        <v>411</v>
      </c>
      <c r="C180" s="123">
        <v>10</v>
      </c>
      <c r="D180" s="246"/>
      <c r="E180" s="282" t="str">
        <f>IF((D180&gt;0),SUM(C180*D180),"-")</f>
        <v>-</v>
      </c>
    </row>
    <row r="181" spans="1:5">
      <c r="A181" s="175"/>
      <c r="B181" s="192"/>
      <c r="C181" s="193"/>
      <c r="D181" s="258"/>
      <c r="E181" s="304"/>
    </row>
    <row r="182" spans="1:5">
      <c r="A182" s="175"/>
      <c r="B182" s="184" t="s">
        <v>469</v>
      </c>
      <c r="D182" s="243"/>
      <c r="E182" s="302"/>
    </row>
    <row r="183" spans="1:5">
      <c r="A183" s="175"/>
      <c r="B183" s="184"/>
      <c r="D183" s="243"/>
      <c r="E183" s="302"/>
    </row>
    <row r="184" spans="1:5" ht="51">
      <c r="A184" s="175" t="s">
        <v>470</v>
      </c>
      <c r="B184" s="185" t="s">
        <v>461</v>
      </c>
      <c r="D184" s="243"/>
      <c r="E184" s="302"/>
    </row>
    <row r="185" spans="1:5">
      <c r="A185" s="122"/>
      <c r="B185" s="182" t="s">
        <v>411</v>
      </c>
      <c r="C185" s="128">
        <v>3</v>
      </c>
      <c r="D185" s="246"/>
      <c r="E185" s="282" t="str">
        <f>IF((D185&gt;0),SUM(C185*D185),"-")</f>
        <v>-</v>
      </c>
    </row>
    <row r="186" spans="1:5" ht="25.5">
      <c r="A186" s="43" t="s">
        <v>471</v>
      </c>
      <c r="B186" s="183" t="s">
        <v>462</v>
      </c>
      <c r="D186" s="243"/>
      <c r="E186" s="285"/>
    </row>
    <row r="187" spans="1:5">
      <c r="A187" s="188"/>
      <c r="B187" s="189" t="s">
        <v>463</v>
      </c>
      <c r="C187" s="123">
        <v>0.3</v>
      </c>
      <c r="D187" s="253"/>
      <c r="E187" s="282" t="str">
        <f>IF((D187&gt;0),SUM(C187*D187),"-")</f>
        <v>-</v>
      </c>
    </row>
    <row r="188" spans="1:5" ht="25.5">
      <c r="A188" s="175" t="s">
        <v>472</v>
      </c>
      <c r="B188" s="121" t="s">
        <v>464</v>
      </c>
      <c r="D188" s="243"/>
      <c r="E188" s="285"/>
    </row>
    <row r="189" spans="1:5">
      <c r="A189" s="188"/>
      <c r="B189" s="189" t="s">
        <v>463</v>
      </c>
      <c r="C189" s="123">
        <v>0.3</v>
      </c>
      <c r="D189" s="253"/>
      <c r="E189" s="282" t="str">
        <f>IF((D189&gt;0),SUM(C189*D189),"-")</f>
        <v>-</v>
      </c>
    </row>
    <row r="190" spans="1:5" ht="25.5">
      <c r="A190" s="43" t="s">
        <v>473</v>
      </c>
      <c r="B190" s="49" t="s">
        <v>474</v>
      </c>
      <c r="C190" s="131"/>
      <c r="D190" s="243"/>
      <c r="E190" s="285"/>
    </row>
    <row r="191" spans="1:5">
      <c r="A191" s="173"/>
      <c r="B191" s="187" t="s">
        <v>13</v>
      </c>
      <c r="C191" s="123">
        <v>1</v>
      </c>
      <c r="D191" s="246"/>
      <c r="E191" s="282" t="str">
        <f>IF((D191&gt;0),SUM(C191*D191),"-")</f>
        <v>-</v>
      </c>
    </row>
    <row r="192" spans="1:5" ht="25.5">
      <c r="A192" s="175" t="s">
        <v>475</v>
      </c>
      <c r="B192" s="121" t="s">
        <v>476</v>
      </c>
      <c r="D192" s="243"/>
      <c r="E192" s="299"/>
    </row>
    <row r="193" spans="1:5">
      <c r="A193" s="122"/>
      <c r="B193" s="182" t="s">
        <v>411</v>
      </c>
      <c r="C193" s="128">
        <v>12</v>
      </c>
      <c r="D193" s="246"/>
      <c r="E193" s="282" t="str">
        <f>IF((D193&gt;0),SUM(C193*D193),"-")</f>
        <v>-</v>
      </c>
    </row>
    <row r="194" spans="1:5">
      <c r="A194" s="175" t="s">
        <v>477</v>
      </c>
      <c r="B194" s="175" t="s">
        <v>478</v>
      </c>
      <c r="D194" s="236"/>
      <c r="E194" s="290"/>
    </row>
    <row r="195" spans="1:5">
      <c r="A195" s="122"/>
      <c r="B195" s="182" t="s">
        <v>411</v>
      </c>
      <c r="C195" s="128">
        <v>12</v>
      </c>
      <c r="D195" s="246"/>
      <c r="E195" s="282" t="str">
        <f>IF((D195&gt;0),SUM(C195*D195),"-")</f>
        <v>-</v>
      </c>
    </row>
    <row r="196" spans="1:5">
      <c r="A196" s="147"/>
      <c r="B196" s="194"/>
      <c r="C196" s="195"/>
      <c r="D196" s="243"/>
      <c r="E196" s="285"/>
    </row>
    <row r="197" spans="1:5">
      <c r="A197" s="167">
        <v>7</v>
      </c>
      <c r="B197" s="168" t="s">
        <v>479</v>
      </c>
      <c r="C197" s="168"/>
      <c r="D197" s="235"/>
      <c r="E197" s="268">
        <f>SUM(E171:E196)</f>
        <v>0</v>
      </c>
    </row>
    <row r="198" spans="1:5">
      <c r="A198" s="147"/>
      <c r="B198" s="194"/>
      <c r="C198" s="195"/>
      <c r="D198" s="243"/>
      <c r="E198" s="285"/>
    </row>
    <row r="199" spans="1:5">
      <c r="A199" s="167">
        <v>8</v>
      </c>
      <c r="B199" s="338" t="s">
        <v>480</v>
      </c>
      <c r="C199" s="338"/>
      <c r="D199" s="235"/>
      <c r="E199" s="288"/>
    </row>
    <row r="200" spans="1:5">
      <c r="A200" s="170"/>
      <c r="B200" s="171"/>
      <c r="C200" s="171"/>
      <c r="D200" s="243"/>
      <c r="E200" s="285"/>
    </row>
    <row r="201" spans="1:5" ht="38.25">
      <c r="A201" s="196" t="s">
        <v>128</v>
      </c>
      <c r="B201" s="197" t="s">
        <v>541</v>
      </c>
      <c r="C201" s="198"/>
      <c r="D201" s="247"/>
      <c r="E201" s="284"/>
    </row>
    <row r="202" spans="1:5">
      <c r="A202" s="159"/>
      <c r="B202" s="199" t="s">
        <v>403</v>
      </c>
      <c r="C202" s="200">
        <v>1</v>
      </c>
      <c r="D202" s="246"/>
      <c r="E202" s="282" t="str">
        <f>IF((D202&gt;0),SUM(C202*D202),"-")</f>
        <v>-</v>
      </c>
    </row>
    <row r="203" spans="1:5" ht="25.5">
      <c r="A203" s="147" t="s">
        <v>187</v>
      </c>
      <c r="B203" s="194" t="s">
        <v>481</v>
      </c>
      <c r="C203" s="195"/>
      <c r="D203" s="243"/>
      <c r="E203" s="285"/>
    </row>
    <row r="204" spans="1:5">
      <c r="A204" s="159"/>
      <c r="B204" s="199" t="s">
        <v>403</v>
      </c>
      <c r="C204" s="200">
        <v>1</v>
      </c>
      <c r="D204" s="246"/>
      <c r="E204" s="282" t="str">
        <f>IF((D204&gt;0),SUM(C204*D204),"-")</f>
        <v>-</v>
      </c>
    </row>
    <row r="205" spans="1:5" ht="38.25">
      <c r="A205" s="147" t="s">
        <v>188</v>
      </c>
      <c r="B205" s="194" t="s">
        <v>482</v>
      </c>
      <c r="C205" s="195"/>
      <c r="D205" s="243"/>
      <c r="E205" s="285"/>
    </row>
    <row r="206" spans="1:5">
      <c r="A206" s="159"/>
      <c r="B206" s="199" t="s">
        <v>403</v>
      </c>
      <c r="C206" s="200">
        <v>1</v>
      </c>
      <c r="D206" s="246"/>
      <c r="E206" s="282" t="str">
        <f>IF((D206&gt;0),SUM(C206*D206),"-")</f>
        <v>-</v>
      </c>
    </row>
    <row r="207" spans="1:5" ht="38.25">
      <c r="A207" s="147" t="s">
        <v>189</v>
      </c>
      <c r="B207" s="194" t="s">
        <v>483</v>
      </c>
      <c r="C207" s="195"/>
      <c r="D207" s="243"/>
      <c r="E207" s="285"/>
    </row>
    <row r="208" spans="1:5">
      <c r="A208" s="159"/>
      <c r="B208" s="199" t="s">
        <v>403</v>
      </c>
      <c r="C208" s="200">
        <v>1</v>
      </c>
      <c r="D208" s="246"/>
      <c r="E208" s="282" t="str">
        <f>IF((D208&gt;0),SUM(C208*D208),"-")</f>
        <v>-</v>
      </c>
    </row>
    <row r="209" spans="1:5">
      <c r="A209" s="147"/>
      <c r="B209" s="194"/>
      <c r="C209" s="195"/>
      <c r="D209" s="243"/>
      <c r="E209" s="285"/>
    </row>
    <row r="210" spans="1:5">
      <c r="A210" s="167">
        <v>8</v>
      </c>
      <c r="B210" s="338" t="s">
        <v>484</v>
      </c>
      <c r="C210" s="338"/>
      <c r="D210" s="235"/>
      <c r="E210" s="268">
        <f>SUM(E202:E208)</f>
        <v>0</v>
      </c>
    </row>
    <row r="211" spans="1:5">
      <c r="A211" s="141"/>
      <c r="B211" s="162"/>
      <c r="C211" s="201"/>
      <c r="D211" s="243"/>
      <c r="E211" s="305"/>
    </row>
    <row r="212" spans="1:5" ht="13.5">
      <c r="A212" s="87">
        <v>9</v>
      </c>
      <c r="B212" s="202" t="s">
        <v>485</v>
      </c>
      <c r="C212" s="203"/>
      <c r="D212" s="259"/>
      <c r="E212" s="306"/>
    </row>
    <row r="213" spans="1:5" ht="13.5">
      <c r="B213" s="204"/>
      <c r="C213" s="205"/>
      <c r="D213" s="260"/>
      <c r="E213" s="307"/>
    </row>
    <row r="214" spans="1:5" ht="13.5">
      <c r="A214" s="206">
        <v>1</v>
      </c>
      <c r="B214" s="206" t="s">
        <v>402</v>
      </c>
      <c r="C214" s="207"/>
      <c r="D214" s="261"/>
      <c r="E214" s="270">
        <f>E43</f>
        <v>0</v>
      </c>
    </row>
    <row r="215" spans="1:5" ht="13.5">
      <c r="A215" s="208">
        <v>2</v>
      </c>
      <c r="B215" s="208" t="s">
        <v>413</v>
      </c>
      <c r="C215" s="205"/>
      <c r="D215" s="236"/>
      <c r="E215" s="269">
        <f>E78</f>
        <v>0</v>
      </c>
    </row>
    <row r="216" spans="1:5" ht="13.5">
      <c r="A216" s="208">
        <v>3</v>
      </c>
      <c r="B216" s="208" t="s">
        <v>431</v>
      </c>
      <c r="C216" s="205"/>
      <c r="D216" s="236"/>
      <c r="E216" s="269">
        <f>E112</f>
        <v>0</v>
      </c>
    </row>
    <row r="217" spans="1:5" ht="13.5">
      <c r="A217" s="208">
        <v>4</v>
      </c>
      <c r="B217" s="208" t="s">
        <v>436</v>
      </c>
      <c r="C217" s="205"/>
      <c r="D217" s="236"/>
      <c r="E217" s="269">
        <f>E132</f>
        <v>0</v>
      </c>
    </row>
    <row r="218" spans="1:5" ht="13.5">
      <c r="A218" s="208">
        <v>5</v>
      </c>
      <c r="B218" s="208" t="s">
        <v>444</v>
      </c>
      <c r="C218" s="205"/>
      <c r="D218" s="236"/>
      <c r="E218" s="269">
        <f>E144</f>
        <v>0</v>
      </c>
    </row>
    <row r="219" spans="1:5" ht="13.5">
      <c r="A219" s="208">
        <v>6</v>
      </c>
      <c r="B219" s="208" t="s">
        <v>449</v>
      </c>
      <c r="C219" s="205"/>
      <c r="D219" s="236"/>
      <c r="E219" s="269">
        <f>E165</f>
        <v>0</v>
      </c>
    </row>
    <row r="220" spans="1:5" ht="13.5">
      <c r="A220" s="208">
        <v>7</v>
      </c>
      <c r="B220" s="208" t="s">
        <v>459</v>
      </c>
      <c r="C220" s="205"/>
      <c r="D220" s="236"/>
      <c r="E220" s="269">
        <f>E197</f>
        <v>0</v>
      </c>
    </row>
    <row r="221" spans="1:5" ht="13.5">
      <c r="A221" s="209">
        <v>8</v>
      </c>
      <c r="B221" s="209" t="s">
        <v>486</v>
      </c>
      <c r="C221" s="210"/>
      <c r="D221" s="262"/>
      <c r="E221" s="271">
        <f>E210</f>
        <v>0</v>
      </c>
    </row>
    <row r="222" spans="1:5" ht="13.5">
      <c r="B222" s="208"/>
      <c r="C222" s="205"/>
      <c r="D222" s="260"/>
      <c r="E222" s="307"/>
    </row>
    <row r="223" spans="1:5" ht="13.5">
      <c r="B223" s="204" t="s">
        <v>487</v>
      </c>
      <c r="C223" s="205"/>
      <c r="D223" s="260"/>
      <c r="E223" s="272">
        <f>SUM(E214:E222)</f>
        <v>0</v>
      </c>
    </row>
  </sheetData>
  <mergeCells count="3">
    <mergeCell ref="B167:C167"/>
    <mergeCell ref="B199:C199"/>
    <mergeCell ref="B210:C210"/>
  </mergeCell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view="pageBreakPreview" zoomScaleNormal="100" zoomScaleSheetLayoutView="100" workbookViewId="0">
      <selection activeCell="H25" sqref="H25"/>
    </sheetView>
  </sheetViews>
  <sheetFormatPr defaultColWidth="9.140625" defaultRowHeight="12.75"/>
  <cols>
    <col min="1" max="1" width="5.28515625" style="1" customWidth="1"/>
    <col min="2" max="2" width="37.7109375" style="2" customWidth="1"/>
    <col min="3" max="3" width="4.7109375" style="4" customWidth="1"/>
    <col min="4" max="4" width="8.7109375" style="24" customWidth="1"/>
    <col min="5" max="5" width="2.42578125" style="4" customWidth="1"/>
    <col min="6" max="6" width="3.5703125" style="5" customWidth="1"/>
    <col min="7" max="7" width="4.85546875" style="4" customWidth="1"/>
    <col min="8" max="8" width="20.140625" style="5" customWidth="1"/>
    <col min="9" max="16384" width="9.140625" style="1"/>
  </cols>
  <sheetData>
    <row r="1" spans="1:8" ht="20.25">
      <c r="A1" s="326" t="s">
        <v>149</v>
      </c>
      <c r="B1" s="326"/>
      <c r="C1" s="326"/>
      <c r="D1" s="326"/>
      <c r="E1" s="326"/>
      <c r="F1" s="326"/>
      <c r="G1" s="326"/>
      <c r="H1" s="326"/>
    </row>
    <row r="4" spans="1:8" s="26" customFormat="1" ht="15.75">
      <c r="A4" s="23" t="s">
        <v>22</v>
      </c>
      <c r="B4" s="335" t="s">
        <v>23</v>
      </c>
      <c r="C4" s="335"/>
      <c r="D4" s="335"/>
      <c r="E4" s="335"/>
      <c r="F4" s="335"/>
      <c r="G4" s="335"/>
      <c r="H4" s="308">
        <f>'GRAĐEVINSKO-OBRTNIČKI RADOVI'!$G$339</f>
        <v>0</v>
      </c>
    </row>
    <row r="5" spans="1:8">
      <c r="A5" s="3"/>
      <c r="H5" s="309"/>
    </row>
    <row r="6" spans="1:8" s="26" customFormat="1" ht="15.75">
      <c r="A6" s="23" t="s">
        <v>92</v>
      </c>
      <c r="B6" s="335" t="s">
        <v>93</v>
      </c>
      <c r="C6" s="335"/>
      <c r="D6" s="335"/>
      <c r="E6" s="335"/>
      <c r="F6" s="335"/>
      <c r="G6" s="335"/>
      <c r="H6" s="308">
        <f>'GRAĐEVINSKO-OBRTNIČKI RADOVI'!$G$548</f>
        <v>0</v>
      </c>
    </row>
    <row r="7" spans="1:8">
      <c r="A7" s="3"/>
      <c r="H7" s="309"/>
    </row>
    <row r="8" spans="1:8" s="26" customFormat="1" ht="15.75">
      <c r="A8" s="23" t="s">
        <v>132</v>
      </c>
      <c r="B8" s="335" t="s">
        <v>133</v>
      </c>
      <c r="C8" s="335"/>
      <c r="D8" s="335"/>
      <c r="E8" s="335"/>
      <c r="F8" s="335"/>
      <c r="G8" s="335"/>
      <c r="H8" s="308">
        <f>HIDROINSTALACIJE!$G$63</f>
        <v>0</v>
      </c>
    </row>
    <row r="9" spans="1:8" s="26" customFormat="1" ht="15.75">
      <c r="A9" s="23"/>
      <c r="B9" s="35"/>
      <c r="C9" s="35"/>
      <c r="D9" s="35"/>
      <c r="E9" s="35"/>
      <c r="F9" s="35"/>
      <c r="G9" s="35"/>
      <c r="H9" s="308"/>
    </row>
    <row r="10" spans="1:8" s="26" customFormat="1" ht="15.75">
      <c r="A10" s="23" t="s">
        <v>490</v>
      </c>
      <c r="B10" s="35" t="s">
        <v>492</v>
      </c>
      <c r="C10" s="35"/>
      <c r="D10" s="35"/>
      <c r="E10" s="35"/>
      <c r="F10" s="35"/>
      <c r="G10" s="35"/>
      <c r="H10" s="308">
        <f>+ELEKTROINSTALACIJE!E223</f>
        <v>0</v>
      </c>
    </row>
    <row r="11" spans="1:8">
      <c r="A11" s="6"/>
      <c r="B11" s="7"/>
      <c r="C11" s="8"/>
      <c r="D11" s="25"/>
      <c r="E11" s="8"/>
      <c r="F11" s="9"/>
      <c r="G11" s="8"/>
      <c r="H11" s="310"/>
    </row>
    <row r="12" spans="1:8">
      <c r="H12" s="309"/>
    </row>
    <row r="13" spans="1:8" ht="18">
      <c r="B13" s="264" t="s">
        <v>491</v>
      </c>
      <c r="C13" s="265"/>
      <c r="D13" s="265"/>
      <c r="E13" s="265"/>
      <c r="F13" s="265"/>
      <c r="G13" s="266"/>
      <c r="H13" s="311">
        <f>SUM(H4:H10)</f>
        <v>0</v>
      </c>
    </row>
    <row r="14" spans="1:8" ht="18">
      <c r="A14" s="263"/>
      <c r="B14" s="267" t="s">
        <v>549</v>
      </c>
      <c r="C14" s="212"/>
      <c r="D14" s="212"/>
      <c r="E14" s="212"/>
      <c r="F14" s="212"/>
      <c r="G14" s="213"/>
      <c r="H14" s="311">
        <f>+H13*0.25</f>
        <v>0</v>
      </c>
    </row>
    <row r="15" spans="1:8" ht="18">
      <c r="A15" s="263"/>
      <c r="B15" s="214" t="s">
        <v>554</v>
      </c>
      <c r="C15" s="212"/>
      <c r="D15" s="212"/>
      <c r="E15" s="212"/>
      <c r="F15" s="212"/>
      <c r="G15" s="213"/>
      <c r="H15" s="311">
        <f>SUM(G13:H14)</f>
        <v>0</v>
      </c>
    </row>
    <row r="21" spans="1:2">
      <c r="A21" s="312"/>
      <c r="B21" s="312"/>
    </row>
    <row r="23" spans="1:2">
      <c r="A23" s="312"/>
      <c r="B23" s="312"/>
    </row>
  </sheetData>
  <mergeCells count="6">
    <mergeCell ref="B4:G4"/>
    <mergeCell ref="B6:G6"/>
    <mergeCell ref="A1:H1"/>
    <mergeCell ref="A21:B21"/>
    <mergeCell ref="A23:B23"/>
    <mergeCell ref="B8:G8"/>
  </mergeCells>
  <pageMargins left="0.98425196850393704" right="0.29527559055118113" top="0.29527559055118113" bottom="0.2952755905511811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NASLOVNICA</vt:lpstr>
      <vt:lpstr>GRAĐEVINSKO-OBRTNIČKI RADOVI</vt:lpstr>
      <vt:lpstr>HIDROINSTALACIJE</vt:lpstr>
      <vt:lpstr>ELEKTROINSTALACIJE</vt:lpstr>
      <vt:lpstr>SVEUKUPNA REKAPITULACIJA</vt:lpstr>
      <vt:lpstr>ELEKTROINSTALACIJE!Print_Area</vt:lpstr>
      <vt:lpstr>'GRAĐEVINSKO-OBRTNIČKI RADOVI'!Print_Area</vt:lpstr>
      <vt:lpstr>HIDROINSTALACIJE!Print_Area</vt:lpstr>
      <vt:lpstr>NASLOVNICA!Print_Area</vt:lpstr>
      <vt:lpstr>'SVEUKUPNA REKAPITULACIJA'!Print_Area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MartinaTomašić Smoljan</cp:lastModifiedBy>
  <cp:lastPrinted>2022-11-04T14:04:39Z</cp:lastPrinted>
  <dcterms:created xsi:type="dcterms:W3CDTF">2017-12-19T12:27:55Z</dcterms:created>
  <dcterms:modified xsi:type="dcterms:W3CDTF">2023-04-11T07:23:41Z</dcterms:modified>
</cp:coreProperties>
</file>