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Firme\Grad Crikvenica\2026\"/>
    </mc:Choice>
  </mc:AlternateContent>
  <xr:revisionPtr revIDLastSave="0" documentId="13_ncr:1_{4E68D592-A8C8-49C7-A733-6552EB230189}" xr6:coauthVersionLast="47" xr6:coauthVersionMax="47" xr10:uidLastSave="{00000000-0000-0000-0000-000000000000}"/>
  <bookViews>
    <workbookView xWindow="1056" yWindow="576" windowWidth="21984" windowHeight="11664" activeTab="1" xr2:uid="{00000000-000D-0000-FFFF-FFFF00000000}"/>
  </bookViews>
  <sheets>
    <sheet name="TROŠKOVNIK 2026" sheetId="4" r:id="rId1"/>
    <sheet name="Podaci o štetam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4" l="1"/>
  <c r="D141" i="4"/>
  <c r="D143" i="4" s="1"/>
  <c r="E251" i="4" l="1"/>
  <c r="E249" i="4"/>
  <c r="E248" i="4"/>
  <c r="E301" i="4" s="1"/>
  <c r="E278" i="4"/>
  <c r="E273" i="4"/>
  <c r="C23" i="4"/>
  <c r="D103" i="4"/>
  <c r="C22" i="4" s="1"/>
  <c r="C15" i="4"/>
  <c r="C67" i="4" l="1"/>
</calcChain>
</file>

<file path=xl/sharedStrings.xml><?xml version="1.0" encoding="utf-8"?>
<sst xmlns="http://schemas.openxmlformats.org/spreadsheetml/2006/main" count="775" uniqueCount="550">
  <si>
    <t>GRUPA A</t>
  </si>
  <si>
    <t>OSIGURANJE OSOBA</t>
  </si>
  <si>
    <t>R.br.</t>
  </si>
  <si>
    <t>Predmet osiguranja</t>
  </si>
  <si>
    <t>1.</t>
  </si>
  <si>
    <t>2.</t>
  </si>
  <si>
    <t>3.</t>
  </si>
  <si>
    <t>4.</t>
  </si>
  <si>
    <t>5.</t>
  </si>
  <si>
    <t>6.</t>
  </si>
  <si>
    <t>Smrt uslijed nezgode</t>
  </si>
  <si>
    <t>Trajni invaliditet</t>
  </si>
  <si>
    <t>Smrt uslijed bolesti</t>
  </si>
  <si>
    <t>Bolnička dnevna naknada</t>
  </si>
  <si>
    <t>Dnevna naknada</t>
  </si>
  <si>
    <t>Teško bolesna stanja</t>
  </si>
  <si>
    <t>Godišnja premija po jednom djelatniku</t>
  </si>
  <si>
    <t>Svota osiguranja (eur)</t>
  </si>
  <si>
    <t>GRUPA B</t>
  </si>
  <si>
    <t>Godišnja premija (eur)</t>
  </si>
  <si>
    <t>7.</t>
  </si>
  <si>
    <t>8.</t>
  </si>
  <si>
    <t>Građevinski objekti - stambeni prostori prema popisu (tablica 1)</t>
  </si>
  <si>
    <t>Građevinski objekti -poslovni prostori prema popisu (tablica 2)</t>
  </si>
  <si>
    <t>Cjelokupna oprema i namještaj na adresi Kralja Tomislava 85- zgrada Gradske uprave</t>
  </si>
  <si>
    <t>Oprema u ostalim poslovnim prostorima</t>
  </si>
  <si>
    <t>5 eklektrobicikala</t>
  </si>
  <si>
    <t>Dron</t>
  </si>
  <si>
    <t>Ukupna godišnja premija za grupu A (eur)</t>
  </si>
  <si>
    <t>Ukupna godišnja premija za grupu B (eur)</t>
  </si>
  <si>
    <t>GRUPA C</t>
  </si>
  <si>
    <t>OSIGURANJE OD RIZIKA PROVALNE KRAĐE I RAZBOJSTVA</t>
  </si>
  <si>
    <t>Cjelokupna oprema na adresi Kralja Tomislava 85,Crikvenica NA PRVI RIZIK</t>
  </si>
  <si>
    <t>Gotov novac u zaključanoj željeznoj blagajni Grada</t>
  </si>
  <si>
    <t>Novac i novčane vrijednosti za vrijeme prijenosa od blagajne Grada do Fine i obrnuto</t>
  </si>
  <si>
    <t>Veći troškovi popravka na građevinskim dijelovima prostorija, instalacija i opremi na adresi Kralja Tomislava 85, Crikvenica</t>
  </si>
  <si>
    <t>Ukupna godišnja premija za grupu C (eur)</t>
  </si>
  <si>
    <t>GRUPA  D</t>
  </si>
  <si>
    <t>OSIGURANJE STROJEVA OD LOMA</t>
  </si>
  <si>
    <t>Kotlovnica za centralno grijanje sa svim instalacijama u novoj i staroj zgradi</t>
  </si>
  <si>
    <t>5kom elektrobicikala</t>
  </si>
  <si>
    <t>Informatička i ostala oprema prema popisu -Tablica 3</t>
  </si>
  <si>
    <t>Ukupna godišnja premija za grupu D (eur)</t>
  </si>
  <si>
    <t>Tablica 1. Popis za osiguranje građevinskih objekata - stambeni prostori</t>
  </si>
  <si>
    <t>Naziv stambene jedinice</t>
  </si>
  <si>
    <t>Površina (m2)</t>
  </si>
  <si>
    <t xml:space="preserve">Građevinska vrijednost </t>
  </si>
  <si>
    <t>Stan - Crikvenica, Hrusta II b/I</t>
  </si>
  <si>
    <t>Stan - Crikvenica, P. Radića 84/p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</si>
  <si>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</si>
  <si>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</si>
  <si>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</si>
  <si>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</si>
  <si>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</si>
  <si>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</si>
  <si>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</si>
  <si>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</si>
  <si>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</si>
  <si>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Stan - Crikvenica, Braće Car Uračić 17/p</t>
  </si>
  <si>
    <t>Stan - Crikvenica, Hrusta VII a</t>
  </si>
  <si>
    <t>Stan - Crikvenica, Kralja Tomislava 89</t>
  </si>
  <si>
    <t>Stan - Crikvenica, Vinodolska 12/p</t>
  </si>
  <si>
    <t>Stan - Crikvenica, Vinodolska 22 a/p</t>
  </si>
  <si>
    <t>Stan - Crikvenica, Vinodolska 26</t>
  </si>
  <si>
    <t>Stan - Crikvenica, Zidarska 20a</t>
  </si>
  <si>
    <t>Stan - Crikvenica, Ljube Stipanića 2</t>
  </si>
  <si>
    <t>Stan - Crikvenica, Kotorska 27a prizemlje</t>
  </si>
  <si>
    <t>Stan - Crikvenica, Kotorska 27a 1. i 2. kat</t>
  </si>
  <si>
    <t>Stan - Crikvenica, Kotorska 27b prizemlje</t>
  </si>
  <si>
    <t>Stan - Crikvenica, Kotorska 27b 1.kat</t>
  </si>
  <si>
    <t>Stan - Crikvenica, Kotorska 27b 2. kat</t>
  </si>
  <si>
    <t>18.</t>
  </si>
  <si>
    <t>UKUPNO</t>
  </si>
  <si>
    <t>Tablica 2. Popis za osiguranje građevinskih objekata - poslovni  prostori</t>
  </si>
  <si>
    <t>R. br.</t>
  </si>
  <si>
    <t>Naziv i adresa poslovnog prostora</t>
  </si>
  <si>
    <t>CRIKVENICA, gradska vijećnica, Preradovićeva , kč.br. 8545/10, k.o.Crikvenica-objekt u cjelosti na 4 etaže (podrum, prizemlje, 1.kat, 2.kat)</t>
  </si>
  <si>
    <t>CRIKVENICA, Gorica braće Cvetić 2, kč.br.29/1, k.o. Crikvenica suvlasništrvo- dio suterena i prizemlje u vlasništvu Grada</t>
  </si>
  <si>
    <t>CRIKVENICA, Trg Stjepana Radića 1c, kč.br. 1/54, k.o. Crikvenica suvlasništvo-dio prizemlja u vlasništvu Grada</t>
  </si>
  <si>
    <t>CRIKVENICA, Školska 12, kč.br. 28/2, k.o. Crikvenica suvlasništvo-2.etaže (drugi i treći kat) vlasništvu Grada</t>
  </si>
  <si>
    <t>CRIKVENICA, Braće Brozičević 1, kč.br. 15/1, k.o. Crikvenica suvlasništvo-u dijelu prizemlja</t>
  </si>
  <si>
    <t>CRIKVENICA, Strossmayerovo šetalište 22, kč.br.811/1, k.o. Crikvenica suvlasništvo-prizemlje u vlasništvu Grada</t>
  </si>
  <si>
    <t>CRIKVENICA,  Tomislavova 85, kč.br. 919/1, k.o. Crikvenica objekat u cijelosti sa arhivom ispod parkirališta u vlasništvu Grada</t>
  </si>
  <si>
    <t>CRIKVENICA,  Tomislavova 85, kč.br. 920/1, k.o. Crikvenica objekat u cijelosti  u vlasništvu Grada</t>
  </si>
  <si>
    <t>CRIKVENICA, Bana Jelačića, ATELIER ZVONKA CARA, objekt u cijelosti u vlasništvu Grada</t>
  </si>
  <si>
    <t>DRAMALJ, Dramaljsko selce 30-ZADRUŽNI DOM, objekt u cijelosti u vlasništvu Grada</t>
  </si>
  <si>
    <t>DRAMALJ,Dramalj 52, HRVATSKI NARODNI DOM, kč.br. 1713/7, k.o. Sv. Jelena,  objekt u cijelosti u vlasništvu Grada</t>
  </si>
  <si>
    <t xml:space="preserve">DRAMALJ, Gajevo šetalište 48, kč.br. 592/112, 592/194, k.o. Sv. Jelena, suvlasništvo- dio suterena u vlasništvu grada </t>
  </si>
  <si>
    <t>JADRANOVO, I.G.Kovačića 1-DOM KULTURE, objekt u cijelosti u vlasništvu Grada</t>
  </si>
  <si>
    <t>SELCE, Trg palih boraca 13, HARMICA, suvlasništvo-1.kat u vlasništvu</t>
  </si>
  <si>
    <t>SELCE, Šetalište Ivana Jeličića 8, DOM PROSVJETE, objekt u cijelosti u vlasništvu Grada</t>
  </si>
  <si>
    <t>SELCE, Šetalište Ivana Jeličića 8, DOM PROSVJETE Selce (knjižnica i čitaonica), objekt u vlasništvu Grada</t>
  </si>
  <si>
    <t>SELCE, Trg palih braca bb, GARAŽA SA SPREMIŠTEM, objekt u cijelosti u vlasništvu Grada</t>
  </si>
  <si>
    <t>CRIKVENICA, ZGRADA STARA ŠKOLA, Vinodolska 1, objekt u cijelosti u vlasništvu Grada</t>
  </si>
  <si>
    <t xml:space="preserve">SELCE, ZGRADA DJEČJEG VRTIĆA, </t>
  </si>
  <si>
    <t>CRIKVENICA, ZGRADA OŠ VLADIMIRA NAZORA</t>
  </si>
  <si>
    <t>CRIKVENICA, ZGRADA OŠ ZVONKA CARA</t>
  </si>
  <si>
    <t>DRAMALJ, ZGRADA OŠ I VRTIĆ</t>
  </si>
  <si>
    <t>JADRANOVO, ZGRADA OŠ I VRTIĆ</t>
  </si>
  <si>
    <t>CRIKVENICA ŠKOLSKA SPORTSKA DVORANA OŠ ZVONKA CARA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</si>
  <si>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</si>
  <si>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</si>
  <si>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</si>
  <si>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</si>
  <si>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</si>
  <si>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</si>
  <si>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</si>
  <si>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</si>
  <si>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</si>
  <si>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</si>
  <si>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Tablica 3. Popis informatičke i ostale opreme Grada Crikvenica</t>
  </si>
  <si>
    <t>Naziv</t>
  </si>
  <si>
    <t>Godina nabave</t>
  </si>
  <si>
    <t>Ukupna nabavna vrijednost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</si>
  <si>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</si>
  <si>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</si>
  <si>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</si>
  <si>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</si>
  <si>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</si>
  <si>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</si>
  <si>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</si>
  <si>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</si>
  <si>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</si>
  <si>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</si>
  <si>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</si>
  <si>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</si>
  <si>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</si>
  <si>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</si>
  <si>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</si>
  <si>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</si>
  <si>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</si>
  <si>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</si>
  <si>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MREŽNA OPREMA</t>
  </si>
  <si>
    <t>PAKIRKA NEOPOST DS62 PROFESSIONAL</t>
  </si>
  <si>
    <t>STORAGE SERVER</t>
  </si>
  <si>
    <t>OPREMA ZA RAD 1 PROM REDARA</t>
  </si>
  <si>
    <t>MONITOR M22 PHILIPS 221V2AB</t>
  </si>
  <si>
    <t>SCANNER KODAK</t>
  </si>
  <si>
    <t>SKENER DR M160 ZA PISARNICU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</si>
  <si>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</si>
  <si>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</si>
  <si>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</si>
  <si>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</si>
  <si>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</si>
  <si>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</si>
  <si>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</si>
  <si>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</si>
  <si>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</si>
  <si>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</si>
  <si>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</si>
  <si>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</si>
  <si>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</si>
  <si>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</si>
  <si>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</si>
  <si>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</si>
  <si>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</si>
  <si>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</si>
  <si>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</si>
  <si>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</si>
  <si>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</si>
  <si>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</si>
  <si>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</si>
  <si>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</si>
  <si>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</si>
  <si>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</si>
  <si>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</si>
  <si>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</si>
  <si>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</si>
  <si>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</si>
  <si>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</si>
  <si>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</si>
  <si>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</si>
  <si>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</si>
  <si>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</si>
  <si>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</si>
  <si>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</si>
  <si>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</si>
  <si>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</si>
  <si>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</si>
  <si>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</si>
  <si>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</si>
  <si>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</si>
  <si>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</si>
  <si>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</si>
  <si>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</si>
  <si>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</si>
  <si>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</si>
  <si>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</si>
  <si>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</si>
  <si>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</si>
  <si>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</si>
  <si>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SKENER PRN OFFICEJET 7610 A3 ZA PISARNICU</t>
  </si>
  <si>
    <t>WIRELESS ZA GRADSKU UPRAVU</t>
  </si>
  <si>
    <t>HDD EXT 2,5TB SAMSUNG M3</t>
  </si>
  <si>
    <t>SUSTAV ZA EVIDENCIJU RADNOG VREMENA</t>
  </si>
  <si>
    <t>OPREMA ZA VIDEONADZOR</t>
  </si>
  <si>
    <t>RAČUNALO COMP HP 400 G3 MT</t>
  </si>
  <si>
    <t>RAČUNALO COMP HP 490PD G3 MT</t>
  </si>
  <si>
    <t>LAPTOP NB HP PROBOOK 470 T6N81EA</t>
  </si>
  <si>
    <t>LAPTOP NB TOSHIBA SATELITE C70-C-18M</t>
  </si>
  <si>
    <t>MONITOR 323 HP ELITEDISPLAY E232</t>
  </si>
  <si>
    <t>PRINTER ZEBRA ZA NALJEPNICE OSN.SRE</t>
  </si>
  <si>
    <t>PRINTER HP LASERJET PRO M402DN MONO C5F94A</t>
  </si>
  <si>
    <t>PRINTER HP OFFICEJET PRO 8610</t>
  </si>
  <si>
    <t>LAPTOP NB PROBOOK 650 G2 V1C17EA 15/15,6/8/256/WIN7</t>
  </si>
  <si>
    <t>PRINTER HP LASERJET PRO M125A CZ172A</t>
  </si>
  <si>
    <t>PRINTER HP OFFICEJET 7612 WIDE FORMAT e-AiO</t>
  </si>
  <si>
    <t>KLIMA HODNIK SOBE 23,24,25 I 27</t>
  </si>
  <si>
    <t>KLIMA UR HAIER NEBULA 12 INVERTER UNUTARNJA I VANJSKA</t>
  </si>
  <si>
    <t>KLIMA UR DAIKIN FTX20J3</t>
  </si>
  <si>
    <t>KLIMA UR AZURI INVERTER UNUTARNJA I VANJSKA</t>
  </si>
  <si>
    <t>KLIMA UREĐAJ DAIKIN FTXS25K</t>
  </si>
  <si>
    <t>99.</t>
  </si>
  <si>
    <t>100.</t>
  </si>
  <si>
    <t>101.</t>
  </si>
  <si>
    <t>102.</t>
  </si>
  <si>
    <t>104.</t>
  </si>
  <si>
    <t>105.</t>
  </si>
  <si>
    <t>106.</t>
  </si>
  <si>
    <t>107.</t>
  </si>
  <si>
    <t>108.</t>
  </si>
  <si>
    <t>109.</t>
  </si>
  <si>
    <t>111.</t>
  </si>
  <si>
    <t>112.</t>
  </si>
  <si>
    <t>113.</t>
  </si>
  <si>
    <t>114.</t>
  </si>
  <si>
    <t>115.</t>
  </si>
  <si>
    <t>116.</t>
  </si>
  <si>
    <t>KLIMA UREĐAJ HAIER INVERTER AS12TA H/G 3.6KW/3.7KW</t>
  </si>
  <si>
    <t>KLIMA UREĐAJ HAIER INVERTER AS18TA H/G 5KW/6KW</t>
  </si>
  <si>
    <t>KLIMA UREĐAJ HAIER TUNDRA 1U12BR8ERA 2,5KW</t>
  </si>
  <si>
    <t>POSTAMENT ZA MOST BRANITELJA CK</t>
  </si>
  <si>
    <t>KAMERA S-CAM-OC392S-IR VANJSKA</t>
  </si>
  <si>
    <t>PLEXI GOVORNICA</t>
  </si>
  <si>
    <t>NATPISNA PLOČA</t>
  </si>
  <si>
    <t>KAMERE DVD CAM VANJSKE</t>
  </si>
  <si>
    <t>TELEFONSKA MREŽA-INSTALACIJE</t>
  </si>
  <si>
    <t>ALARMNA CENTRALA</t>
  </si>
  <si>
    <t>DIGITALNI LASERSKI MJERAČ BOSH DLE 70+STATIV</t>
  </si>
  <si>
    <t>DIGITALNI LASERSKI MJERAČ BOSCH DLE 70+STATIV</t>
  </si>
  <si>
    <t>RAČUNALO COMP HP 400DP</t>
  </si>
  <si>
    <t>MONITOR M23 HP ELITEDISPLAY E232</t>
  </si>
  <si>
    <t>PRINTER HP LJ PRO MFP M227FDW</t>
  </si>
  <si>
    <t>TABLET LENOVO TAB 4</t>
  </si>
  <si>
    <t>PRINTER HP MFP MLJ M227SDN</t>
  </si>
  <si>
    <t>RAČUNALO COMP HPZ440</t>
  </si>
  <si>
    <t>MONITOR M22 HP 21,5</t>
  </si>
  <si>
    <t>KLIMA UREĐAJ SINCLAIR ASH13AIK</t>
  </si>
  <si>
    <t>KLIMA UREĐAJ SINCLAIR ASH12AIE-2</t>
  </si>
  <si>
    <t>KLIMA UREĐAJ MITSUBISHI DC INVERTER 2,5KW</t>
  </si>
  <si>
    <t>KLIMA UREĐAJ MITSUBISHI DC INVERTER 3,15KW</t>
  </si>
  <si>
    <t>RAČUNALO COMP HP 400G3 MT</t>
  </si>
  <si>
    <t>RAČUNALO COMP 490PD G3 MT</t>
  </si>
  <si>
    <t>LAPTOP NB HP PROBOOK 470</t>
  </si>
  <si>
    <t>RAČUNALO COMP HP 400PD G3MT</t>
  </si>
  <si>
    <t>MONITOR M23ELITEDISPLAY E232</t>
  </si>
  <si>
    <t>RAČUNALO COMP HP400G4</t>
  </si>
  <si>
    <t>LAPTOP NB HP PROBOOK 450 G5</t>
  </si>
  <si>
    <t>MONITOR M22 HP Prodisplay</t>
  </si>
  <si>
    <t>PRINTER HP MFP MLJ M227sdn</t>
  </si>
  <si>
    <t>SERVER HPE DL 360 Gen10</t>
  </si>
  <si>
    <t>PRINTER HP OFFICEJET Pro 7740WFi</t>
  </si>
  <si>
    <t>PRINTER HP LJ PRO MFP M227fdw</t>
  </si>
  <si>
    <t>PRINT HP COLORLASERJET PRO MFP M477</t>
  </si>
  <si>
    <t>OPREMA ZA RAD PROMETNOG REDARA</t>
  </si>
  <si>
    <t>MONITOR M28 AOC LED U2879VF</t>
  </si>
  <si>
    <t>RAČUNALO COMP HP 400G5MT</t>
  </si>
  <si>
    <t>LAPTOP NBHP PROBOOK 470 G5</t>
  </si>
  <si>
    <t>SKENER XSCAN CANON DR C240</t>
  </si>
  <si>
    <t>MONITOR VEN LCD 19˝</t>
  </si>
  <si>
    <t>LAPTOP NB DELL INSPIRON 3793 i5/15, 6GB/256GB/MX230-2GB</t>
  </si>
  <si>
    <t>SKENER SCAN CANON DR C240</t>
  </si>
  <si>
    <t>PRINTER EPSON ECOTANK L3156</t>
  </si>
  <si>
    <t>MONITOR M24 HP 24˝ELITE E243i, LED</t>
  </si>
  <si>
    <t>PRINTER HP OFFICEJET PRO 7740WiFI</t>
  </si>
  <si>
    <t>RAČUNALO COMP HP 400PD G7 11M76EA</t>
  </si>
  <si>
    <t>SUSTAV ZA EVIDENCIJU RADNOG VREMENA JAN REGIS H-1-B</t>
  </si>
  <si>
    <t>MONITOR M24 DELL E2420hs 23,8˝ D-Sub HDMI</t>
  </si>
  <si>
    <t>PRINTER HP LASERJET PRO M404DN MLJ W1A53A</t>
  </si>
  <si>
    <t>Tablica autoodgovornosti</t>
  </si>
  <si>
    <t>Reg.oznaka</t>
  </si>
  <si>
    <t>Vrsta vozila</t>
  </si>
  <si>
    <t>Marka</t>
  </si>
  <si>
    <t>Šasija</t>
  </si>
  <si>
    <t>ccm</t>
  </si>
  <si>
    <t>kW</t>
  </si>
  <si>
    <t>Bonus</t>
  </si>
  <si>
    <t>RI 129-ZE</t>
  </si>
  <si>
    <t>RI 350-ZZ</t>
  </si>
  <si>
    <t>RI 328-TS</t>
  </si>
  <si>
    <t>RI 2236-G</t>
  </si>
  <si>
    <t>RI 9701-L</t>
  </si>
  <si>
    <t>RI 1792-G</t>
  </si>
  <si>
    <t>RI 2353-I</t>
  </si>
  <si>
    <t>osobno</t>
  </si>
  <si>
    <t>motocikl</t>
  </si>
  <si>
    <t>Hyundai i30</t>
  </si>
  <si>
    <t>Dacia Dokker</t>
  </si>
  <si>
    <t>Citroen Nemo</t>
  </si>
  <si>
    <t>VW Golf</t>
  </si>
  <si>
    <t>Piaggio Medely Sport</t>
  </si>
  <si>
    <t>Piaggio NRG Power 50</t>
  </si>
  <si>
    <t>VW Passat</t>
  </si>
  <si>
    <t>TMAD2516AGJ294464</t>
  </si>
  <si>
    <t>UU10SDCJ556249594</t>
  </si>
  <si>
    <t>VF7AJKFT0CB8273176</t>
  </si>
  <si>
    <t>WVWZZZAUZKW179825</t>
  </si>
  <si>
    <t>WVWZZZ3CZKE049109</t>
  </si>
  <si>
    <t>RP8MA0220HV107267</t>
  </si>
  <si>
    <t>ZPACA710000001294</t>
  </si>
  <si>
    <t>RP8MB0200LV101570</t>
  </si>
  <si>
    <t>Tablica kasko osiguranja</t>
  </si>
  <si>
    <t>Novonabavna vrijednost sa PDV-om</t>
  </si>
  <si>
    <t>Godišnji iznos premije  s uračunatim porezom 10%</t>
  </si>
  <si>
    <t>2. Bez sudjelovanja u prvoj šteti</t>
  </si>
  <si>
    <t>OSIGURANJE IZVANUGOVORNE ODGOVORNOSTI</t>
  </si>
  <si>
    <t>R. br</t>
  </si>
  <si>
    <t>Franšiza</t>
  </si>
  <si>
    <t>Opća odgovornost iz djelatnosti prema trećim osobama</t>
  </si>
  <si>
    <t>Odgovornost prema djelatnicima</t>
  </si>
  <si>
    <t>REKAPITULACIJA PONUDE OSIGURANJA</t>
  </si>
  <si>
    <t>GRUPA OSIGURANJA</t>
  </si>
  <si>
    <t>PREMIJA (EUR)</t>
  </si>
  <si>
    <t>GRUPA A - OSOBE</t>
  </si>
  <si>
    <t xml:space="preserve">GRUPA B - POŽAR </t>
  </si>
  <si>
    <t>GRUPA D - LOM STROJA</t>
  </si>
  <si>
    <t>10% od iznosa štete, min. 265,45eur</t>
  </si>
  <si>
    <t>10% od iznosa štete, min. 132,72eur</t>
  </si>
  <si>
    <t>Svota osiguranja po štetnom događaju (EUR)</t>
  </si>
  <si>
    <t>Agregatni limit godišnji (EUR)</t>
  </si>
  <si>
    <t>5.308,91 EUR</t>
  </si>
  <si>
    <t>10.617,82 EUR</t>
  </si>
  <si>
    <t>2.654,46 EUR</t>
  </si>
  <si>
    <t>7,96 EUR</t>
  </si>
  <si>
    <t>2.123,56 EUR</t>
  </si>
  <si>
    <t>Pokriće 24 sata</t>
  </si>
  <si>
    <t>122.844,06 EUR</t>
  </si>
  <si>
    <t xml:space="preserve">Oprema kotlovnice-centralno grijanje na instalacijama na adresi Kralja Tomislava </t>
  </si>
  <si>
    <t>58.547,75 EUR</t>
  </si>
  <si>
    <t>Cjelokupna oprema meteorološke stanice na adresi Strossmayerovo šetalište bb, Crikvenica</t>
  </si>
  <si>
    <t>48.057,72 EUR</t>
  </si>
  <si>
    <t>9.912,73 EUR</t>
  </si>
  <si>
    <t>1.576,08 EUR</t>
  </si>
  <si>
    <t>Semafori</t>
  </si>
  <si>
    <t>33.963,77 EUR</t>
  </si>
  <si>
    <t>Boćalište Ladvić Crikvenica (sa solarnim panelima vrijednosti 17.986,46 eur uključenim u svotu osiguranja)</t>
  </si>
  <si>
    <t>1.914.060,10 EUR</t>
  </si>
  <si>
    <t>Dvanaest autobusnih čekaonica u vlasništvu Grada Crikvenice</t>
  </si>
  <si>
    <t>111.576,00 EUR</t>
  </si>
  <si>
    <t>Dopunski rizici na prvi rizik</t>
  </si>
  <si>
    <t>Izljev vode iz vodovodnih i kanalizacijskih cijevi za r.br.1 do iznosa 5.308,91 eur po jednom stanu</t>
  </si>
  <si>
    <t>Izljev vode iz vodovodnih i kanalizacijskih cijevi za r.br.2 do iznosa 5.308,91 eur po jednom poslovnom prostoru</t>
  </si>
  <si>
    <t>148.649,55 EUR</t>
  </si>
  <si>
    <t xml:space="preserve">Izljev vode iz vodovodnih i kanalizacijskih cijevi za r.br.3 </t>
  </si>
  <si>
    <t>6.636,14 EUR</t>
  </si>
  <si>
    <t>Izljev vode iz vodovodnih i kanalizacijskih cijevi za r.br.4</t>
  </si>
  <si>
    <t>Izljev vode iz vodovodnih i kanalizacijskih cijevi za r.br.5</t>
  </si>
  <si>
    <t>Izljev vode iz vodovodnih i kanalizacijskih cijevi za r.br.10</t>
  </si>
  <si>
    <t>15.000,00 EUR</t>
  </si>
  <si>
    <t>Poplava, bujica i visoka voda na prvi rizik za DOM PROSVJETE U Selcu (r.br.17 i 18 u popisu objekata-poslovni prostori)</t>
  </si>
  <si>
    <t>13.272,28 EUR</t>
  </si>
  <si>
    <t>Poplava, bujica i visoka voda na prvi rizik za STARA ŠKOLA u Crikvenici (r.br.20 u popisu objekata-poslovni prostori)</t>
  </si>
  <si>
    <t xml:space="preserve">Poplava, bujica i visoka voda na prvi rizik za boćalište Ladvić u Crikvenici </t>
  </si>
  <si>
    <t>30.000,00 EUR</t>
  </si>
  <si>
    <t>1.990,84 EUR</t>
  </si>
  <si>
    <t>1.327,23 EUR</t>
  </si>
  <si>
    <r>
      <t>Vodovodne i kanalizacijske cijevi u stanovima (Tablica 1) do iznosa</t>
    </r>
    <r>
      <rPr>
        <sz val="11"/>
        <color theme="1"/>
        <rFont val="Calibri"/>
        <family val="2"/>
        <charset val="238"/>
        <scheme val="minor"/>
      </rPr>
      <t xml:space="preserve"> 2.654,46EUR</t>
    </r>
    <r>
      <rPr>
        <sz val="11"/>
        <color rgb="FF000000"/>
        <rFont val="Calibri"/>
        <family val="2"/>
        <charset val="238"/>
        <scheme val="minor"/>
      </rPr>
      <t xml:space="preserve"> po stanu</t>
    </r>
  </si>
  <si>
    <t>60.754,93 EUR</t>
  </si>
  <si>
    <t>Dizalo 1 (Stara škola)</t>
  </si>
  <si>
    <t>20.041,14 EUR</t>
  </si>
  <si>
    <t>Dizalo 2 (Stara škola)</t>
  </si>
  <si>
    <t>21.899,26 EUR</t>
  </si>
  <si>
    <t>Napomena: U premiju uključiti doplatke (otkupe) amortizacije, franšize i štete na elektroničkim komponentama</t>
  </si>
  <si>
    <t>OSIGURANJE STAKLA OD LOMA</t>
  </si>
  <si>
    <t>Stakla na dvanaest autobusnih čekaonica u vlasništvu Grada Crikvenica (vrijednost stakla po jednoj čekaonici iznosi 3.000,00 EUR)</t>
  </si>
  <si>
    <t>Ukupna godišnja premija za grupu E (eur)</t>
  </si>
  <si>
    <t>GRUPA E</t>
  </si>
  <si>
    <t>M2=1.000EUR; 1EUR=7,53450KN</t>
  </si>
  <si>
    <t>M2=1.000EUR</t>
  </si>
  <si>
    <t>Količina</t>
  </si>
  <si>
    <t>RAČUNALO COMP HP PRO TOWER 400G9 6A772EA Win11Pro</t>
  </si>
  <si>
    <t>MONITOR MGPIMON-A Acer B248Y</t>
  </si>
  <si>
    <t>PRINTER HP Cenon MFP PIXMA G3420 + crna tinta</t>
  </si>
  <si>
    <t>RAČUNALO COMP HP 400G7 11M73EA MT</t>
  </si>
  <si>
    <t>RAČUNALO COMP HP 400G7 293V2EA MT</t>
  </si>
  <si>
    <t>RAČUNALO COMP LENOVO M70q, 11DUS8QX00</t>
  </si>
  <si>
    <t>LAPTOP NB HP 470 G8 3S8S1EA i5-1135G7/17.3</t>
  </si>
  <si>
    <t>LAPTOP NB LENOVO Flex 5 i3/8GB/512GB/14</t>
  </si>
  <si>
    <t>LAPTOP ACER TRAVELMATE SPIN B311RN-32</t>
  </si>
  <si>
    <t>SKENER CANON DR M260, 60ppm/120ipm</t>
  </si>
  <si>
    <t>LAPTOP NB HP ProBook 450 G9 i5/15,6/16/512+256/Win 11</t>
  </si>
  <si>
    <t>KLIMA UREĐAJ MITSUBISHI INVERTER</t>
  </si>
  <si>
    <t>KLIMA UREĐAJ MIRAI RAS 13BKVG-E/RAS -13BAVG-E1</t>
  </si>
  <si>
    <t>KLIMA UREĐAJ SINCLAIR 2,6  kW</t>
  </si>
  <si>
    <t>KLIMA UREĐAJ SINCLAIR 2,5  kW</t>
  </si>
  <si>
    <t>KLIMA UREĐAJ SINCLAIR 3,5  kW</t>
  </si>
  <si>
    <t>KLIMA UREĐAJ MITSHUBISHI 3,5 KW</t>
  </si>
  <si>
    <t>KLIMA UREĐAJ AZURI AZI-WE35VE</t>
  </si>
  <si>
    <t>LIMA UREĐAJ AZURI AZI-WE35VE</t>
  </si>
  <si>
    <t>KLIMA UREĐAJ AZURI AZI-WA35VG WI-FI (R - 32)</t>
  </si>
  <si>
    <t>KLIMA UREĐAJ SINCLAIR ASH-09BIF2 WI-FI (R-32)</t>
  </si>
  <si>
    <t>KLIMA UREĐAJ HITACHI RAK-35REF (R-32)</t>
  </si>
  <si>
    <t>KLIMA UREĐAJ AZURI AZI-WA35VH (R-32) Wi-Fi</t>
  </si>
  <si>
    <t>KLIMA UREĐAJ AZURI AZI-WA50VH (R-32) Wi-Fi</t>
  </si>
  <si>
    <t>KLIMA UREĐAJ AZURI AZI-WA35VG (R-32) Wi-Fi</t>
  </si>
  <si>
    <t>KLIMA UREĐAJ GREE LOMO REGULAR GWH24</t>
  </si>
  <si>
    <t>KLIMA UREĐAJ AZURI AUD5OT + ZUD50W R-32</t>
  </si>
  <si>
    <t>KLIMA UREĐAJ AZURI AZI-WA25VH</t>
  </si>
  <si>
    <t>GRUPA F1</t>
  </si>
  <si>
    <t>Reg.   oznaka</t>
  </si>
  <si>
    <t>Vrsta     vozila</t>
  </si>
  <si>
    <t>God.           proiz.</t>
  </si>
  <si>
    <t>Br.      sjed. mjesta</t>
  </si>
  <si>
    <t>Godišnji iznos premije za prikazani premijski stupanj (bonus) s uračunatom premijom za nezgodu, zaštitom stečenog bonusa za osobna vozila i porezom 15%</t>
  </si>
  <si>
    <t>RI 1629-F</t>
  </si>
  <si>
    <t>RI 2353-L</t>
  </si>
  <si>
    <t>VW ID 3 PRO</t>
  </si>
  <si>
    <t>WVWZZZE1ZNP004790</t>
  </si>
  <si>
    <t>GRUPA F2</t>
  </si>
  <si>
    <t>Godina proizv.</t>
  </si>
  <si>
    <t>13.934,70 EUR</t>
  </si>
  <si>
    <t>15.087,93 EUR</t>
  </si>
  <si>
    <t>14.294,25 EUR</t>
  </si>
  <si>
    <t>33.068,42 EUR</t>
  </si>
  <si>
    <t>4.158,74 EUR</t>
  </si>
  <si>
    <t>2.896,41 EUR</t>
  </si>
  <si>
    <t>3.718,30 EUR</t>
  </si>
  <si>
    <t>osobno (elektro)</t>
  </si>
  <si>
    <t>43.048,70 EUR</t>
  </si>
  <si>
    <t xml:space="preserve">NAPOMENE: </t>
  </si>
  <si>
    <t>1. Osnovica za osiguranje s PDV-om (isplata osigurnine s PDV-om)</t>
  </si>
  <si>
    <t>Premija osiguranja (EUR)</t>
  </si>
  <si>
    <t>53.089,12 EUR</t>
  </si>
  <si>
    <t>132.722,81 EUR</t>
  </si>
  <si>
    <t>26.544,56 EUR</t>
  </si>
  <si>
    <t>106.178,25 EUR</t>
  </si>
  <si>
    <t>GRUPA G</t>
  </si>
  <si>
    <t>UKUPNO OSIGURANJE OD ODGOVORNOSTI GRUPA G</t>
  </si>
  <si>
    <t>GRUPA H</t>
  </si>
  <si>
    <t>Odgovornost jedinica lokalne/područne samouprave</t>
  </si>
  <si>
    <t>Limit pokrića</t>
  </si>
  <si>
    <t>EUR</t>
  </si>
  <si>
    <t>Limit pokrića po štetnom događaju i agregatno godišnje</t>
  </si>
  <si>
    <t>99.542,11 EUR</t>
  </si>
  <si>
    <t>Franšize</t>
  </si>
  <si>
    <t>Franšiza-odgovornost svih zaposlenika i dužnosnika/svih osiguranih osoba- skrivljena radnja zaposlenika i dužnosnika</t>
  </si>
  <si>
    <t>nema</t>
  </si>
  <si>
    <t>Franšiza-za kazne i globe naslovljene na osigurane osobe</t>
  </si>
  <si>
    <t>663,61 EUR</t>
  </si>
  <si>
    <t>Franšiza- odgovornost iz upravljanja jedinice lokalne ili područne samouprave</t>
  </si>
  <si>
    <t>Franšiza-odgovornost iz radnih odnosa/politike zapošljavanja</t>
  </si>
  <si>
    <t>Franšiza-pokriće za upravljanje kriznom situacijom jedinica lokalne ili područne samouprave</t>
  </si>
  <si>
    <t>Podlimiti</t>
  </si>
  <si>
    <t xml:space="preserve"> Podlimit za kazne i globe</t>
  </si>
  <si>
    <t>9.954,21 EUR</t>
  </si>
  <si>
    <t>Podlimit za upravljanje kriznom situacijom</t>
  </si>
  <si>
    <t>GRUPA C - PROVALNA KRAĐA</t>
  </si>
  <si>
    <t>GRUPA E- LOM STAKLA</t>
  </si>
  <si>
    <t>GRUPA F1 - AUTOODGOVORNOST</t>
  </si>
  <si>
    <t>GRUPA F2 - KASKO OSIGURANJE</t>
  </si>
  <si>
    <t>GRUPA G - ODGOVORNOST</t>
  </si>
  <si>
    <t>GRUPA H - ODGOVORNOST JEDINICA LOKALNE/PODRUČNE SAMOUPRAVE</t>
  </si>
  <si>
    <t>UKUPNO EUR</t>
  </si>
  <si>
    <t>SVEUKUPNO KASKO OSIGURANJE EUR</t>
  </si>
  <si>
    <t>3. Vozilo RI 9701-L u vlasništvu Unicredit leasinga</t>
  </si>
  <si>
    <t>OSIGURANJE OD RIZIKA POŽARA I DRUGIH RIZIKA (požar, udar munje, tuča, oluja, eksplozija, pad letjelice, manifestacije i demonstracije, udar vlastitog ili nepoznatog motornog vozila... ) NA NOVU VRIJEDNOST, bez franšize</t>
  </si>
  <si>
    <t>5 kom elektrobicikla u zaključanom i/ili na otvorenom prostoru NA PRVI RIZIK</t>
  </si>
  <si>
    <t>KLIMA UREĐAJ AZURI AZI-WN50VA R-32-WI FI</t>
  </si>
  <si>
    <t>KLIMA UREĐAJ MAXON COMFOT PURE MXI-18</t>
  </si>
  <si>
    <t>KLIMA UREĐAJ FUJITSU ASEG18</t>
  </si>
  <si>
    <t>KLIMA UREĐAJ AZURI NATURALUX AZI WM50VA</t>
  </si>
  <si>
    <t>KLIMA UREĐAJ GREE COSMO GWH12ATCXBK6DNAO</t>
  </si>
  <si>
    <t>RAČUNALO COMP HP PRO TOWER 400G96A772EA</t>
  </si>
  <si>
    <t>LAPTOP NB HP 8A509EA G10 INTEL CORE</t>
  </si>
  <si>
    <t>LAPTOP NB HP PROBOOK 450</t>
  </si>
  <si>
    <t>MONITOR 27 HP E 27 G5 6N42AA</t>
  </si>
  <si>
    <t>PRINTER CANON PIXMA</t>
  </si>
  <si>
    <t>PROJEKTOR OPTOMA ZH 450</t>
  </si>
  <si>
    <t>103.</t>
  </si>
  <si>
    <t>110.</t>
  </si>
  <si>
    <t>117.</t>
  </si>
  <si>
    <t>118.</t>
  </si>
  <si>
    <t>119.</t>
  </si>
  <si>
    <t>120.</t>
  </si>
  <si>
    <t>121.</t>
  </si>
  <si>
    <t>122.</t>
  </si>
  <si>
    <t>42.471,36 EUR</t>
  </si>
  <si>
    <t>RI 1071-N</t>
  </si>
  <si>
    <t>30.354,39 EUR</t>
  </si>
  <si>
    <t>GRAD CRIKVENICA</t>
  </si>
  <si>
    <t>OIB: 81687755716</t>
  </si>
  <si>
    <t>Grupa</t>
  </si>
  <si>
    <t>Iznos likvidiranih šteta EUR</t>
  </si>
  <si>
    <t>Iznos pričuve na dan</t>
  </si>
  <si>
    <t>Imovina</t>
  </si>
  <si>
    <t>Odgovornost</t>
  </si>
  <si>
    <t>Nezgoda</t>
  </si>
  <si>
    <t>Kasko</t>
  </si>
  <si>
    <t>Autoodgovornost</t>
  </si>
  <si>
    <t xml:space="preserve">3,98 EUR </t>
  </si>
  <si>
    <t>CRIKVENICA, Frankopanska 6, poslovni prostor prizemlje</t>
  </si>
  <si>
    <t>180,131,40 EUR</t>
  </si>
  <si>
    <t xml:space="preserve">CRIKVENICA, Frankopanska 26, skladište Brodomehanike </t>
  </si>
  <si>
    <t>380,277,39 EUR</t>
  </si>
  <si>
    <t>CRIKVENICA Trg Duga 1, zgrada MO i drštvene namjene</t>
  </si>
  <si>
    <t>975.386,00 EUR</t>
  </si>
  <si>
    <t xml:space="preserve">32. </t>
  </si>
  <si>
    <t>CRIKVENICA, Kotorska 27, skladište "Klaonica"</t>
  </si>
  <si>
    <t xml:space="preserve">33. </t>
  </si>
  <si>
    <t>SELCE, Maršala Tita 72a, Ordinacija obiteljske medicine</t>
  </si>
  <si>
    <t xml:space="preserve"> </t>
  </si>
  <si>
    <r>
      <t>CRIKVENICA,  (Nike Veljačića 4), Frankopanska 6 kč.br.1/16, 1/55, 1/56, 8546/1, k.o. Crikvenica</t>
    </r>
    <r>
      <rPr>
        <sz val="10"/>
        <color rgb="FFFF0000"/>
        <rFont val="Calibri"/>
        <family val="2"/>
        <charset val="238"/>
        <scheme val="minor"/>
      </rPr>
      <t>)</t>
    </r>
    <r>
      <rPr>
        <sz val="10"/>
        <color rgb="FF000000"/>
        <rFont val="Calibri"/>
        <family val="2"/>
        <charset val="238"/>
        <scheme val="minor"/>
      </rPr>
      <t xml:space="preserve"> suvlasništvo- dio prizemlja u vlasništvu Grada</t>
    </r>
  </si>
  <si>
    <t>CRIKVENICA, Ljube Stipanića 2, kč.br.860, k.o.tri poslovna prostora E1, E2, E5</t>
  </si>
  <si>
    <t>CRIKVENICA, ZGRADA DJEČJEG VRTIĆA, Šetaliđšte Vladimira Nazora 2a</t>
  </si>
  <si>
    <t>CRIKVENICA, ZGRADA DRUŠTVENE NAMJENE, Kotorska 27c</t>
  </si>
  <si>
    <t>LAPTOP NB HP 250 G10 i5-
1334/16GB/512TB/15,6"FHD/W11PR</t>
  </si>
  <si>
    <t>NTERAKTIVNI EKRAN HELGI HX8610 86" 4K</t>
  </si>
  <si>
    <t>INTERAKTIVNI EKRAN HELGI HC6520M 65"4K</t>
  </si>
  <si>
    <t>LAN PRISTUPNA TOČKA FortiAP 221E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</si>
  <si>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</si>
  <si>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</si>
  <si>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</si>
  <si>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</si>
  <si>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</si>
  <si>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</si>
  <si>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</si>
  <si>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</si>
  <si>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</si>
  <si>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</si>
  <si>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</si>
  <si>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</si>
  <si>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</si>
  <si>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</si>
  <si>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</si>
  <si>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</si>
  <si>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KAMERA NA JAVNOJ POVRŠINI RE 72115</t>
  </si>
  <si>
    <t>KLIMA UREĐAJ AZURI AZI-WN50VA</t>
  </si>
  <si>
    <t>139.</t>
  </si>
  <si>
    <t>140.</t>
  </si>
  <si>
    <t>141.</t>
  </si>
  <si>
    <t>142.</t>
  </si>
  <si>
    <t>143.</t>
  </si>
  <si>
    <t>144.</t>
  </si>
  <si>
    <t>Broj djelatnika: 51</t>
  </si>
  <si>
    <t>Ukupan godišnji prihod:    19.721.154,29 EUR</t>
  </si>
  <si>
    <t>GRAD CRIKVENICA TROŠKOVNIK 2026</t>
  </si>
  <si>
    <r>
      <t>NAPOMENA:</t>
    </r>
    <r>
      <rPr>
        <sz val="10"/>
        <color rgb="FF000000"/>
        <rFont val="Calibri"/>
        <family val="2"/>
        <charset val="238"/>
        <scheme val="minor"/>
      </rPr>
      <t xml:space="preserve"> U premiju osiguranja uključiti i osiguranje vozača i putnika za slučaj auto nezgode (iznosi osiguranja: 6.000 EUR za slučaj smrti, 12.000 EUR za slučaj trajnog invaliditeta</t>
    </r>
    <r>
      <rPr>
        <b/>
        <sz val="10"/>
        <color rgb="FF000000"/>
        <rFont val="Calibri"/>
        <family val="2"/>
        <charset val="238"/>
        <scheme val="minor"/>
      </rPr>
      <t>)</t>
    </r>
  </si>
  <si>
    <r>
      <t>Neto platni fond: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967.136,76 EUR</t>
    </r>
  </si>
  <si>
    <t>01.01.2022. - 01.02.2026.</t>
  </si>
  <si>
    <t>01.02.2026.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</si>
</sst>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[$€-41A]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/>
    <xf numFmtId="164" fontId="6" fillId="0" borderId="6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0" fillId="0" borderId="0" xfId="0" applyNumberFormat="1"/>
    <xf numFmtId="165" fontId="10" fillId="0" borderId="6" xfId="0" applyNumberFormat="1" applyFont="1" applyBorder="1" applyAlignment="1">
      <alignment horizontal="right" vertical="center"/>
    </xf>
    <xf numFmtId="0" fontId="9" fillId="4" borderId="12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4" fontId="13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13" fillId="0" borderId="6" xfId="0" applyFont="1" applyBorder="1" applyAlignment="1">
      <alignment vertical="center" wrapText="1"/>
    </xf>
    <xf numFmtId="14" fontId="13" fillId="0" borderId="0" xfId="0" applyNumberFormat="1" applyFont="1" applyAlignment="1">
      <alignment vertical="center"/>
    </xf>
    <xf numFmtId="0" fontId="13" fillId="0" borderId="5" xfId="0" applyFont="1" applyBorder="1" applyAlignment="1">
      <alignment horizontal="right" vertical="center"/>
    </xf>
    <xf numFmtId="14" fontId="13" fillId="0" borderId="13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4" fontId="13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/>
    <xf numFmtId="0" fontId="1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22" fillId="7" borderId="21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vertical="center" wrapText="1"/>
    </xf>
    <xf numFmtId="4" fontId="22" fillId="7" borderId="20" xfId="0" applyNumberFormat="1" applyFont="1" applyFill="1" applyBorder="1" applyAlignment="1">
      <alignment horizontal="right" vertical="center" wrapText="1"/>
    </xf>
    <xf numFmtId="0" fontId="22" fillId="7" borderId="20" xfId="0" applyFont="1" applyFill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23" fillId="8" borderId="0" xfId="0" applyFont="1" applyFill="1"/>
    <xf numFmtId="0" fontId="20" fillId="0" borderId="6" xfId="0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5621-0484-45B1-AE04-A32D27E93DAB}">
  <dimension ref="A1:K386"/>
  <sheetViews>
    <sheetView topLeftCell="A19" zoomScaleNormal="100" workbookViewId="0">
      <selection activeCell="B31" sqref="B31"/>
    </sheetView>
  </sheetViews>
  <sheetFormatPr defaultRowHeight="14.4" x14ac:dyDescent="0.3"/>
  <cols>
    <col min="1" max="1" width="8" customWidth="1"/>
    <col min="2" max="2" width="46.33203125" customWidth="1"/>
    <col min="3" max="3" width="23.109375" customWidth="1"/>
    <col min="4" max="4" width="28.33203125" customWidth="1"/>
    <col min="5" max="5" width="63.44140625" customWidth="1"/>
    <col min="6" max="6" width="35.44140625" customWidth="1"/>
    <col min="7" max="7" width="10.109375" customWidth="1"/>
    <col min="9" max="9" width="12.88671875" bestFit="1" customWidth="1"/>
    <col min="11" max="11" width="21.33203125" customWidth="1"/>
  </cols>
  <sheetData>
    <row r="1" spans="1:3" ht="15.6" x14ac:dyDescent="0.3">
      <c r="A1" s="145" t="s">
        <v>545</v>
      </c>
      <c r="B1" s="145"/>
      <c r="C1" s="145"/>
    </row>
    <row r="3" spans="1:3" ht="16.2" thickBot="1" x14ac:dyDescent="0.35">
      <c r="A3" s="125" t="s">
        <v>0</v>
      </c>
      <c r="B3" s="125"/>
      <c r="C3" s="2"/>
    </row>
    <row r="4" spans="1:3" ht="16.2" thickBot="1" x14ac:dyDescent="0.35">
      <c r="A4" s="139" t="s">
        <v>1</v>
      </c>
      <c r="B4" s="140"/>
      <c r="C4" s="141"/>
    </row>
    <row r="5" spans="1:3" ht="15" thickBot="1" x14ac:dyDescent="0.35">
      <c r="A5" s="3" t="s">
        <v>2</v>
      </c>
      <c r="B5" s="4" t="s">
        <v>3</v>
      </c>
      <c r="C5" s="4" t="s">
        <v>17</v>
      </c>
    </row>
    <row r="6" spans="1:3" ht="15" thickBot="1" x14ac:dyDescent="0.35">
      <c r="A6" s="5" t="s">
        <v>4</v>
      </c>
      <c r="B6" s="6" t="s">
        <v>10</v>
      </c>
      <c r="C6" s="7" t="s">
        <v>330</v>
      </c>
    </row>
    <row r="7" spans="1:3" ht="15" thickBot="1" x14ac:dyDescent="0.35">
      <c r="A7" s="5" t="s">
        <v>5</v>
      </c>
      <c r="B7" s="6" t="s">
        <v>11</v>
      </c>
      <c r="C7" s="7" t="s">
        <v>331</v>
      </c>
    </row>
    <row r="8" spans="1:3" ht="15" thickBot="1" x14ac:dyDescent="0.35">
      <c r="A8" s="5" t="s">
        <v>6</v>
      </c>
      <c r="B8" s="6" t="s">
        <v>12</v>
      </c>
      <c r="C8" s="7" t="s">
        <v>332</v>
      </c>
    </row>
    <row r="9" spans="1:3" ht="15" thickBot="1" x14ac:dyDescent="0.35">
      <c r="A9" s="5" t="s">
        <v>7</v>
      </c>
      <c r="B9" s="6" t="s">
        <v>13</v>
      </c>
      <c r="C9" s="7" t="s">
        <v>333</v>
      </c>
    </row>
    <row r="10" spans="1:3" ht="15" thickBot="1" x14ac:dyDescent="0.35">
      <c r="A10" s="5" t="s">
        <v>8</v>
      </c>
      <c r="B10" s="6" t="s">
        <v>14</v>
      </c>
      <c r="C10" s="7" t="s">
        <v>499</v>
      </c>
    </row>
    <row r="11" spans="1:3" ht="15" thickBot="1" x14ac:dyDescent="0.35">
      <c r="A11" s="5" t="s">
        <v>9</v>
      </c>
      <c r="B11" s="6" t="s">
        <v>15</v>
      </c>
      <c r="C11" s="7" t="s">
        <v>334</v>
      </c>
    </row>
    <row r="12" spans="1:3" ht="15" thickBot="1" x14ac:dyDescent="0.35">
      <c r="A12" s="5"/>
      <c r="B12" s="6" t="s">
        <v>543</v>
      </c>
      <c r="C12" s="6"/>
    </row>
    <row r="13" spans="1:3" x14ac:dyDescent="0.3">
      <c r="A13" s="9"/>
      <c r="B13" s="10" t="s">
        <v>335</v>
      </c>
      <c r="C13" s="10"/>
    </row>
    <row r="14" spans="1:3" ht="15" thickBot="1" x14ac:dyDescent="0.35">
      <c r="A14" s="146" t="s">
        <v>16</v>
      </c>
      <c r="B14" s="147"/>
      <c r="C14" s="6"/>
    </row>
    <row r="15" spans="1:3" ht="16.2" thickBot="1" x14ac:dyDescent="0.35">
      <c r="A15" s="106" t="s">
        <v>28</v>
      </c>
      <c r="B15" s="124"/>
      <c r="C15" s="15">
        <f>C14*45</f>
        <v>0</v>
      </c>
    </row>
    <row r="16" spans="1:3" x14ac:dyDescent="0.3">
      <c r="A16" s="2"/>
      <c r="B16" s="2"/>
      <c r="C16" s="2"/>
    </row>
    <row r="18" spans="1:4" ht="16.2" thickBot="1" x14ac:dyDescent="0.35">
      <c r="A18" s="125" t="s">
        <v>18</v>
      </c>
      <c r="B18" s="125"/>
      <c r="C18" s="2"/>
      <c r="D18" s="2"/>
    </row>
    <row r="19" spans="1:4" ht="46.95" customHeight="1" thickBot="1" x14ac:dyDescent="0.35">
      <c r="A19" s="148" t="s">
        <v>465</v>
      </c>
      <c r="B19" s="149"/>
      <c r="C19" s="149"/>
      <c r="D19" s="150"/>
    </row>
    <row r="20" spans="1:4" ht="15" thickBot="1" x14ac:dyDescent="0.35">
      <c r="A20" s="2"/>
      <c r="B20" s="2"/>
      <c r="C20" s="2"/>
      <c r="D20" s="2"/>
    </row>
    <row r="21" spans="1:4" ht="15" thickBot="1" x14ac:dyDescent="0.35">
      <c r="A21" s="11" t="s">
        <v>2</v>
      </c>
      <c r="B21" s="12" t="s">
        <v>3</v>
      </c>
      <c r="C21" s="12" t="s">
        <v>17</v>
      </c>
      <c r="D21" s="12" t="s">
        <v>19</v>
      </c>
    </row>
    <row r="22" spans="1:4" ht="29.4" thickBot="1" x14ac:dyDescent="0.35">
      <c r="A22" s="5" t="s">
        <v>4</v>
      </c>
      <c r="B22" s="13" t="s">
        <v>22</v>
      </c>
      <c r="C22" s="23">
        <f>D103</f>
        <v>947272.55</v>
      </c>
      <c r="D22" s="6"/>
    </row>
    <row r="23" spans="1:4" ht="29.4" thickBot="1" x14ac:dyDescent="0.35">
      <c r="A23" s="5" t="s">
        <v>5</v>
      </c>
      <c r="B23" s="13" t="s">
        <v>23</v>
      </c>
      <c r="C23" s="23">
        <f>D143</f>
        <v>23228015.16</v>
      </c>
      <c r="D23" s="6"/>
    </row>
    <row r="24" spans="1:4" ht="29.4" thickBot="1" x14ac:dyDescent="0.35">
      <c r="A24" s="5" t="s">
        <v>6</v>
      </c>
      <c r="B24" s="13" t="s">
        <v>24</v>
      </c>
      <c r="C24" s="23">
        <v>305929.26</v>
      </c>
      <c r="D24" s="6"/>
    </row>
    <row r="25" spans="1:4" ht="15" thickBot="1" x14ac:dyDescent="0.35">
      <c r="A25" s="5" t="s">
        <v>7</v>
      </c>
      <c r="B25" s="13" t="s">
        <v>25</v>
      </c>
      <c r="C25" s="7" t="s">
        <v>336</v>
      </c>
      <c r="D25" s="6"/>
    </row>
    <row r="26" spans="1:4" ht="29.4" thickBot="1" x14ac:dyDescent="0.35">
      <c r="A26" s="5" t="s">
        <v>8</v>
      </c>
      <c r="B26" s="13" t="s">
        <v>337</v>
      </c>
      <c r="C26" s="7" t="s">
        <v>338</v>
      </c>
      <c r="D26" s="6"/>
    </row>
    <row r="27" spans="1:4" ht="29.4" thickBot="1" x14ac:dyDescent="0.35">
      <c r="A27" s="5" t="s">
        <v>9</v>
      </c>
      <c r="B27" s="13" t="s">
        <v>339</v>
      </c>
      <c r="C27" s="7" t="s">
        <v>340</v>
      </c>
      <c r="D27" s="6"/>
    </row>
    <row r="28" spans="1:4" ht="15" thickBot="1" x14ac:dyDescent="0.35">
      <c r="A28" s="5" t="s">
        <v>20</v>
      </c>
      <c r="B28" s="6" t="s">
        <v>26</v>
      </c>
      <c r="C28" s="7" t="s">
        <v>341</v>
      </c>
      <c r="D28" s="6"/>
    </row>
    <row r="29" spans="1:4" ht="15" thickBot="1" x14ac:dyDescent="0.35">
      <c r="A29" s="5" t="s">
        <v>21</v>
      </c>
      <c r="B29" s="6" t="s">
        <v>27</v>
      </c>
      <c r="C29" s="7" t="s">
        <v>342</v>
      </c>
      <c r="D29" s="6"/>
    </row>
    <row r="30" spans="1:4" ht="15" thickBot="1" x14ac:dyDescent="0.35">
      <c r="A30" s="5" t="s">
        <v>49</v>
      </c>
      <c r="B30" s="6" t="s">
        <v>343</v>
      </c>
      <c r="C30" s="7" t="s">
        <v>344</v>
      </c>
      <c r="D30" s="6"/>
    </row>
    <row r="31" spans="1:4" ht="15" thickBot="1" x14ac:dyDescent="0.35">
      <c r="A31" s="5" t="s">
        <v>50</v>
      </c>
      <c r="B31" s="6" t="s">
        <v>345</v>
      </c>
      <c r="C31" s="7" t="s">
        <v>346</v>
      </c>
      <c r="D31" s="6"/>
    </row>
    <row r="32" spans="1:4" ht="15" thickBot="1" x14ac:dyDescent="0.35">
      <c r="A32" s="5" t="s">
        <v>51</v>
      </c>
      <c r="B32" s="6" t="s">
        <v>347</v>
      </c>
      <c r="C32" s="7" t="s">
        <v>348</v>
      </c>
      <c r="D32" s="6"/>
    </row>
    <row r="33" spans="1:4" ht="15" thickBot="1" x14ac:dyDescent="0.35">
      <c r="A33" s="98" t="s">
        <v>349</v>
      </c>
      <c r="B33" s="99"/>
      <c r="C33" s="14"/>
      <c r="D33" s="5"/>
    </row>
    <row r="34" spans="1:4" ht="28.95" customHeight="1" thickBot="1" x14ac:dyDescent="0.35">
      <c r="A34" s="151" t="s">
        <v>350</v>
      </c>
      <c r="B34" s="152"/>
      <c r="C34" s="78">
        <v>84942.56</v>
      </c>
      <c r="D34" s="6"/>
    </row>
    <row r="35" spans="1:4" ht="28.95" customHeight="1" thickBot="1" x14ac:dyDescent="0.35">
      <c r="A35" s="143" t="s">
        <v>351</v>
      </c>
      <c r="B35" s="144"/>
      <c r="C35" s="7" t="s">
        <v>352</v>
      </c>
      <c r="D35" s="6"/>
    </row>
    <row r="36" spans="1:4" ht="15" thickBot="1" x14ac:dyDescent="0.35">
      <c r="A36" s="143" t="s">
        <v>353</v>
      </c>
      <c r="B36" s="144"/>
      <c r="C36" s="7" t="s">
        <v>354</v>
      </c>
      <c r="D36" s="6"/>
    </row>
    <row r="37" spans="1:4" ht="15" thickBot="1" x14ac:dyDescent="0.35">
      <c r="A37" s="143" t="s">
        <v>355</v>
      </c>
      <c r="B37" s="144"/>
      <c r="C37" s="7" t="s">
        <v>330</v>
      </c>
      <c r="D37" s="6"/>
    </row>
    <row r="38" spans="1:4" ht="15" thickBot="1" x14ac:dyDescent="0.35">
      <c r="A38" s="143" t="s">
        <v>356</v>
      </c>
      <c r="B38" s="144"/>
      <c r="C38" s="7" t="s">
        <v>332</v>
      </c>
      <c r="D38" s="6"/>
    </row>
    <row r="39" spans="1:4" ht="15" thickBot="1" x14ac:dyDescent="0.35">
      <c r="A39" s="143" t="s">
        <v>357</v>
      </c>
      <c r="B39" s="144"/>
      <c r="C39" s="7" t="s">
        <v>358</v>
      </c>
      <c r="D39" s="6"/>
    </row>
    <row r="40" spans="1:4" ht="28.95" customHeight="1" thickBot="1" x14ac:dyDescent="0.35">
      <c r="A40" s="135" t="s">
        <v>359</v>
      </c>
      <c r="B40" s="136"/>
      <c r="C40" s="7" t="s">
        <v>360</v>
      </c>
      <c r="D40" s="6"/>
    </row>
    <row r="41" spans="1:4" ht="28.95" customHeight="1" thickBot="1" x14ac:dyDescent="0.35">
      <c r="A41" s="135" t="s">
        <v>361</v>
      </c>
      <c r="B41" s="136"/>
      <c r="C41" s="7" t="s">
        <v>360</v>
      </c>
      <c r="D41" s="6"/>
    </row>
    <row r="42" spans="1:4" ht="28.95" customHeight="1" thickBot="1" x14ac:dyDescent="0.35">
      <c r="A42" s="135" t="s">
        <v>362</v>
      </c>
      <c r="B42" s="136"/>
      <c r="C42" s="7" t="s">
        <v>363</v>
      </c>
      <c r="D42" s="6"/>
    </row>
    <row r="43" spans="1:4" ht="16.2" thickBot="1" x14ac:dyDescent="0.35">
      <c r="A43" s="106" t="s">
        <v>29</v>
      </c>
      <c r="B43" s="107"/>
      <c r="C43" s="142"/>
      <c r="D43" s="8"/>
    </row>
    <row r="46" spans="1:4" ht="15.6" x14ac:dyDescent="0.3">
      <c r="A46" s="109" t="s">
        <v>30</v>
      </c>
      <c r="B46" s="109"/>
      <c r="C46" s="2"/>
      <c r="D46" s="2"/>
    </row>
    <row r="47" spans="1:4" ht="15" thickBot="1" x14ac:dyDescent="0.35">
      <c r="A47" s="2"/>
      <c r="B47" s="2"/>
      <c r="C47" s="2"/>
      <c r="D47" s="2"/>
    </row>
    <row r="48" spans="1:4" ht="16.2" thickBot="1" x14ac:dyDescent="0.35">
      <c r="A48" s="139" t="s">
        <v>31</v>
      </c>
      <c r="B48" s="140"/>
      <c r="C48" s="140"/>
      <c r="D48" s="141"/>
    </row>
    <row r="49" spans="1:4" ht="15" thickBot="1" x14ac:dyDescent="0.35">
      <c r="A49" s="2"/>
      <c r="B49" s="2"/>
      <c r="C49" s="2"/>
      <c r="D49" s="2"/>
    </row>
    <row r="50" spans="1:4" ht="15" thickBot="1" x14ac:dyDescent="0.35">
      <c r="A50" s="11" t="s">
        <v>2</v>
      </c>
      <c r="B50" s="12" t="s">
        <v>3</v>
      </c>
      <c r="C50" s="12" t="s">
        <v>17</v>
      </c>
      <c r="D50" s="12" t="s">
        <v>19</v>
      </c>
    </row>
    <row r="51" spans="1:4" ht="29.4" thickBot="1" x14ac:dyDescent="0.35">
      <c r="A51" s="5" t="s">
        <v>4</v>
      </c>
      <c r="B51" s="13" t="s">
        <v>32</v>
      </c>
      <c r="C51" s="23">
        <v>5000</v>
      </c>
      <c r="D51" s="6"/>
    </row>
    <row r="52" spans="1:4" ht="29.4" thickBot="1" x14ac:dyDescent="0.35">
      <c r="A52" s="5" t="s">
        <v>5</v>
      </c>
      <c r="B52" s="13" t="s">
        <v>466</v>
      </c>
      <c r="C52" s="7" t="s">
        <v>364</v>
      </c>
      <c r="D52" s="6"/>
    </row>
    <row r="53" spans="1:4" ht="15" thickBot="1" x14ac:dyDescent="0.35">
      <c r="A53" s="5" t="s">
        <v>6</v>
      </c>
      <c r="B53" s="13" t="s">
        <v>33</v>
      </c>
      <c r="C53" s="7" t="s">
        <v>365</v>
      </c>
      <c r="D53" s="6"/>
    </row>
    <row r="54" spans="1:4" ht="29.4" thickBot="1" x14ac:dyDescent="0.35">
      <c r="A54" s="5" t="s">
        <v>7</v>
      </c>
      <c r="B54" s="13" t="s">
        <v>34</v>
      </c>
      <c r="C54" s="7" t="s">
        <v>365</v>
      </c>
      <c r="D54" s="6"/>
    </row>
    <row r="55" spans="1:4" ht="43.8" thickBot="1" x14ac:dyDescent="0.35">
      <c r="A55" s="5" t="s">
        <v>8</v>
      </c>
      <c r="B55" s="13" t="s">
        <v>35</v>
      </c>
      <c r="C55" s="7" t="s">
        <v>332</v>
      </c>
      <c r="D55" s="6"/>
    </row>
    <row r="56" spans="1:4" ht="16.2" thickBot="1" x14ac:dyDescent="0.35">
      <c r="A56" s="106" t="s">
        <v>36</v>
      </c>
      <c r="B56" s="107"/>
      <c r="C56" s="142"/>
      <c r="D56" s="16"/>
    </row>
    <row r="59" spans="1:4" ht="15.6" x14ac:dyDescent="0.3">
      <c r="A59" s="109" t="s">
        <v>37</v>
      </c>
      <c r="B59" s="109"/>
      <c r="C59" s="2"/>
      <c r="D59" s="2"/>
    </row>
    <row r="60" spans="1:4" x14ac:dyDescent="0.3">
      <c r="A60" s="2"/>
      <c r="B60" s="2"/>
      <c r="C60" s="2"/>
      <c r="D60" s="2"/>
    </row>
    <row r="61" spans="1:4" ht="15.6" x14ac:dyDescent="0.3">
      <c r="A61" s="109" t="s">
        <v>38</v>
      </c>
      <c r="B61" s="109"/>
      <c r="C61" s="2"/>
      <c r="D61" s="2"/>
    </row>
    <row r="62" spans="1:4" ht="15" thickBot="1" x14ac:dyDescent="0.35">
      <c r="A62" s="2"/>
      <c r="B62" s="2"/>
      <c r="C62" s="2"/>
      <c r="D62" s="2"/>
    </row>
    <row r="63" spans="1:4" ht="15" thickBot="1" x14ac:dyDescent="0.35">
      <c r="A63" s="17" t="s">
        <v>2</v>
      </c>
      <c r="B63" s="18" t="s">
        <v>3</v>
      </c>
      <c r="C63" s="18" t="s">
        <v>17</v>
      </c>
      <c r="D63" s="18" t="s">
        <v>19</v>
      </c>
    </row>
    <row r="64" spans="1:4" ht="29.4" thickBot="1" x14ac:dyDescent="0.35">
      <c r="A64" s="5" t="s">
        <v>4</v>
      </c>
      <c r="B64" s="13" t="s">
        <v>366</v>
      </c>
      <c r="C64" s="7" t="s">
        <v>486</v>
      </c>
      <c r="D64" s="6"/>
    </row>
    <row r="65" spans="1:4" ht="29.4" thickBot="1" x14ac:dyDescent="0.35">
      <c r="A65" s="5" t="s">
        <v>5</v>
      </c>
      <c r="B65" s="13" t="s">
        <v>39</v>
      </c>
      <c r="C65" s="7" t="s">
        <v>367</v>
      </c>
      <c r="D65" s="6"/>
    </row>
    <row r="66" spans="1:4" ht="15" thickBot="1" x14ac:dyDescent="0.35">
      <c r="A66" s="5" t="s">
        <v>6</v>
      </c>
      <c r="B66" s="6" t="s">
        <v>40</v>
      </c>
      <c r="C66" s="7" t="s">
        <v>341</v>
      </c>
      <c r="D66" s="6"/>
    </row>
    <row r="67" spans="1:4" ht="15" thickBot="1" x14ac:dyDescent="0.35">
      <c r="A67" s="5" t="s">
        <v>7</v>
      </c>
      <c r="B67" s="13" t="s">
        <v>41</v>
      </c>
      <c r="C67" s="23">
        <f>E301</f>
        <v>367246.61</v>
      </c>
      <c r="D67" s="6"/>
    </row>
    <row r="68" spans="1:4" ht="15" thickBot="1" x14ac:dyDescent="0.35">
      <c r="A68" s="5" t="s">
        <v>8</v>
      </c>
      <c r="B68" s="19" t="s">
        <v>368</v>
      </c>
      <c r="C68" s="7" t="s">
        <v>369</v>
      </c>
      <c r="D68" s="6"/>
    </row>
    <row r="69" spans="1:4" ht="15" thickBot="1" x14ac:dyDescent="0.35">
      <c r="A69" s="5" t="s">
        <v>9</v>
      </c>
      <c r="B69" s="19" t="s">
        <v>370</v>
      </c>
      <c r="C69" s="7" t="s">
        <v>371</v>
      </c>
      <c r="D69" s="6"/>
    </row>
    <row r="70" spans="1:4" ht="15" thickBot="1" x14ac:dyDescent="0.35">
      <c r="A70" s="5" t="s">
        <v>20</v>
      </c>
      <c r="B70" s="19" t="s">
        <v>343</v>
      </c>
      <c r="C70" s="7" t="s">
        <v>344</v>
      </c>
      <c r="D70" s="6"/>
    </row>
    <row r="71" spans="1:4" ht="28.95" customHeight="1" thickBot="1" x14ac:dyDescent="0.35">
      <c r="A71" s="135" t="s">
        <v>372</v>
      </c>
      <c r="B71" s="137"/>
      <c r="C71" s="138"/>
      <c r="D71" s="20"/>
    </row>
    <row r="72" spans="1:4" ht="16.2" thickBot="1" x14ac:dyDescent="0.35">
      <c r="A72" s="106" t="s">
        <v>42</v>
      </c>
      <c r="B72" s="107"/>
      <c r="C72" s="124"/>
      <c r="D72" s="8"/>
    </row>
    <row r="76" spans="1:4" ht="15.6" x14ac:dyDescent="0.3">
      <c r="A76" s="109" t="s">
        <v>376</v>
      </c>
      <c r="B76" s="109"/>
      <c r="C76" s="2"/>
      <c r="D76" s="2"/>
    </row>
    <row r="77" spans="1:4" x14ac:dyDescent="0.3">
      <c r="A77" s="2"/>
      <c r="B77" s="2"/>
      <c r="C77" s="2"/>
      <c r="D77" s="2"/>
    </row>
    <row r="78" spans="1:4" ht="15.6" x14ac:dyDescent="0.3">
      <c r="A78" s="109" t="s">
        <v>373</v>
      </c>
      <c r="B78" s="109"/>
      <c r="C78" s="2"/>
      <c r="D78" s="2"/>
    </row>
    <row r="79" spans="1:4" ht="15" thickBot="1" x14ac:dyDescent="0.35">
      <c r="A79" s="2"/>
      <c r="B79" s="2"/>
      <c r="C79" s="2"/>
      <c r="D79" s="2"/>
    </row>
    <row r="80" spans="1:4" ht="15" thickBot="1" x14ac:dyDescent="0.35">
      <c r="A80" s="17" t="s">
        <v>2</v>
      </c>
      <c r="B80" s="18" t="s">
        <v>3</v>
      </c>
      <c r="C80" s="18" t="s">
        <v>17</v>
      </c>
      <c r="D80" s="18" t="s">
        <v>19</v>
      </c>
    </row>
    <row r="81" spans="1:6" ht="43.8" thickBot="1" x14ac:dyDescent="0.35">
      <c r="A81" s="5" t="s">
        <v>4</v>
      </c>
      <c r="B81" s="13" t="s">
        <v>374</v>
      </c>
      <c r="C81" s="23">
        <v>36000</v>
      </c>
      <c r="D81" s="24"/>
    </row>
    <row r="82" spans="1:6" ht="16.2" thickBot="1" x14ac:dyDescent="0.35">
      <c r="A82" s="106" t="s">
        <v>375</v>
      </c>
      <c r="B82" s="107"/>
      <c r="C82" s="124"/>
      <c r="D82" s="15"/>
    </row>
    <row r="85" spans="1:6" ht="16.2" thickBot="1" x14ac:dyDescent="0.35">
      <c r="A85" s="125" t="s">
        <v>43</v>
      </c>
      <c r="B85" s="125"/>
      <c r="C85" s="125"/>
      <c r="D85" s="125"/>
    </row>
    <row r="86" spans="1:6" ht="15" thickBot="1" x14ac:dyDescent="0.35">
      <c r="A86" s="25" t="s">
        <v>74</v>
      </c>
      <c r="B86" s="26" t="s">
        <v>44</v>
      </c>
      <c r="C86" s="26" t="s">
        <v>45</v>
      </c>
      <c r="D86" s="26" t="s">
        <v>46</v>
      </c>
    </row>
    <row r="87" spans="1:6" ht="15" thickBot="1" x14ac:dyDescent="0.35">
      <c r="A87" s="27" t="s">
        <v>4</v>
      </c>
      <c r="B87" s="28" t="s">
        <v>47</v>
      </c>
      <c r="C87" s="28">
        <v>72.739999999999995</v>
      </c>
      <c r="D87" s="30">
        <v>72406.929999999993</v>
      </c>
    </row>
    <row r="88" spans="1:6" ht="15" thickBot="1" x14ac:dyDescent="0.35">
      <c r="A88" s="27" t="s">
        <v>5</v>
      </c>
      <c r="B88" s="28" t="s">
        <v>48</v>
      </c>
      <c r="C88" s="28">
        <v>62.07</v>
      </c>
      <c r="D88" s="30">
        <v>61785.79</v>
      </c>
    </row>
    <row r="89" spans="1:6" ht="15" thickBot="1" x14ac:dyDescent="0.35">
      <c r="A89" s="27" t="s">
        <v>6</v>
      </c>
      <c r="B89" s="28" t="s">
        <v>58</v>
      </c>
      <c r="C89" s="28">
        <v>54.41</v>
      </c>
      <c r="D89" s="30">
        <v>54260.4</v>
      </c>
    </row>
    <row r="90" spans="1:6" ht="15" thickBot="1" x14ac:dyDescent="0.35">
      <c r="A90" s="27" t="s">
        <v>7</v>
      </c>
      <c r="B90" s="28" t="s">
        <v>59</v>
      </c>
      <c r="C90" s="28">
        <v>32.590000000000003</v>
      </c>
      <c r="D90" s="30">
        <v>32440.77</v>
      </c>
    </row>
    <row r="91" spans="1:6" ht="15" thickBot="1" x14ac:dyDescent="0.35">
      <c r="A91" s="27" t="s">
        <v>8</v>
      </c>
      <c r="B91" s="28" t="s">
        <v>60</v>
      </c>
      <c r="C91" s="28">
        <v>53.78</v>
      </c>
      <c r="D91" s="30">
        <v>53533.74</v>
      </c>
    </row>
    <row r="92" spans="1:6" ht="15" thickBot="1" x14ac:dyDescent="0.35">
      <c r="A92" s="27" t="s">
        <v>9</v>
      </c>
      <c r="B92" s="28" t="s">
        <v>61</v>
      </c>
      <c r="C92" s="28">
        <v>58.76</v>
      </c>
      <c r="D92" s="30">
        <v>58490.94</v>
      </c>
    </row>
    <row r="93" spans="1:6" ht="15" thickBot="1" x14ac:dyDescent="0.35">
      <c r="A93" s="27" t="s">
        <v>20</v>
      </c>
      <c r="B93" s="28" t="s">
        <v>62</v>
      </c>
      <c r="C93" s="28">
        <v>48.44</v>
      </c>
      <c r="D93" s="30">
        <v>48218.2</v>
      </c>
    </row>
    <row r="94" spans="1:6" ht="15" thickBot="1" x14ac:dyDescent="0.35">
      <c r="A94" s="27" t="s">
        <v>21</v>
      </c>
      <c r="B94" s="28" t="s">
        <v>63</v>
      </c>
      <c r="C94" s="28">
        <v>64.41</v>
      </c>
      <c r="D94" s="30">
        <v>61128.81</v>
      </c>
    </row>
    <row r="95" spans="1:6" ht="15" thickBot="1" x14ac:dyDescent="0.35">
      <c r="A95" s="27" t="s">
        <v>49</v>
      </c>
      <c r="B95" s="28" t="s">
        <v>64</v>
      </c>
      <c r="C95" s="28">
        <v>20.57</v>
      </c>
      <c r="D95" s="30">
        <v>20475.810000000001</v>
      </c>
      <c r="F95" s="29"/>
    </row>
    <row r="96" spans="1:6" ht="15" thickBot="1" x14ac:dyDescent="0.35">
      <c r="A96" s="27" t="s">
        <v>50</v>
      </c>
      <c r="B96" s="28" t="s">
        <v>65</v>
      </c>
      <c r="C96" s="28">
        <v>28.47</v>
      </c>
      <c r="D96" s="30">
        <v>28339.64</v>
      </c>
    </row>
    <row r="97" spans="1:5" ht="15" thickBot="1" x14ac:dyDescent="0.35">
      <c r="A97" s="27" t="s">
        <v>51</v>
      </c>
      <c r="B97" s="28" t="s">
        <v>65</v>
      </c>
      <c r="C97" s="28">
        <v>29.82</v>
      </c>
      <c r="D97" s="30">
        <v>29683.46</v>
      </c>
      <c r="E97" t="s">
        <v>510</v>
      </c>
    </row>
    <row r="98" spans="1:5" ht="15" thickBot="1" x14ac:dyDescent="0.35">
      <c r="A98" s="27" t="s">
        <v>52</v>
      </c>
      <c r="B98" s="28" t="s">
        <v>66</v>
      </c>
      <c r="C98" s="28">
        <v>66.48</v>
      </c>
      <c r="D98" s="30">
        <v>66175.59</v>
      </c>
    </row>
    <row r="99" spans="1:5" ht="15" thickBot="1" x14ac:dyDescent="0.35">
      <c r="A99" s="27" t="s">
        <v>53</v>
      </c>
      <c r="B99" s="28" t="s">
        <v>67</v>
      </c>
      <c r="C99" s="28">
        <v>155.80000000000001</v>
      </c>
      <c r="D99" s="30">
        <v>155086.6</v>
      </c>
    </row>
    <row r="100" spans="1:5" ht="15" thickBot="1" x14ac:dyDescent="0.35">
      <c r="A100" s="27" t="s">
        <v>54</v>
      </c>
      <c r="B100" s="28" t="s">
        <v>68</v>
      </c>
      <c r="C100" s="28">
        <v>66.84</v>
      </c>
      <c r="D100" s="30">
        <v>66175.59</v>
      </c>
    </row>
    <row r="101" spans="1:5" ht="15" thickBot="1" x14ac:dyDescent="0.35">
      <c r="A101" s="27" t="s">
        <v>55</v>
      </c>
      <c r="B101" s="28" t="s">
        <v>69</v>
      </c>
      <c r="C101" s="28">
        <v>71.62</v>
      </c>
      <c r="D101" s="30">
        <v>71292.06</v>
      </c>
    </row>
    <row r="102" spans="1:5" ht="15" thickBot="1" x14ac:dyDescent="0.35">
      <c r="A102" s="27" t="s">
        <v>56</v>
      </c>
      <c r="B102" s="28" t="s">
        <v>70</v>
      </c>
      <c r="C102" s="28">
        <v>68.09</v>
      </c>
      <c r="D102" s="30">
        <v>67778.22</v>
      </c>
    </row>
    <row r="103" spans="1:5" ht="15" thickBot="1" x14ac:dyDescent="0.35">
      <c r="A103" s="126" t="s">
        <v>72</v>
      </c>
      <c r="B103" s="127"/>
      <c r="C103" s="128"/>
      <c r="D103" s="30">
        <f>SUM(D87:D102)</f>
        <v>947272.55</v>
      </c>
    </row>
    <row r="104" spans="1:5" x14ac:dyDescent="0.3">
      <c r="A104" s="21" t="s">
        <v>377</v>
      </c>
      <c r="E104" s="88" t="s">
        <v>510</v>
      </c>
    </row>
    <row r="108" spans="1:5" ht="16.2" thickBot="1" x14ac:dyDescent="0.35">
      <c r="A108" s="125" t="s">
        <v>73</v>
      </c>
      <c r="B108" s="125"/>
      <c r="C108" s="125"/>
      <c r="D108" s="125"/>
    </row>
    <row r="109" spans="1:5" ht="15" thickBot="1" x14ac:dyDescent="0.35">
      <c r="A109" s="31" t="s">
        <v>2</v>
      </c>
      <c r="B109" s="32" t="s">
        <v>75</v>
      </c>
      <c r="C109" s="32" t="s">
        <v>45</v>
      </c>
      <c r="D109" s="32" t="s">
        <v>46</v>
      </c>
    </row>
    <row r="110" spans="1:5" ht="42" thickBot="1" x14ac:dyDescent="0.35">
      <c r="A110" s="33" t="s">
        <v>4</v>
      </c>
      <c r="B110" s="34" t="s">
        <v>76</v>
      </c>
      <c r="C110" s="35">
        <v>1006</v>
      </c>
      <c r="D110" s="37">
        <v>1001393.59</v>
      </c>
    </row>
    <row r="111" spans="1:5" ht="42" thickBot="1" x14ac:dyDescent="0.35">
      <c r="A111" s="33" t="s">
        <v>5</v>
      </c>
      <c r="B111" s="34" t="s">
        <v>77</v>
      </c>
      <c r="C111" s="35">
        <v>155.96</v>
      </c>
      <c r="D111" s="37">
        <v>155245.87</v>
      </c>
    </row>
    <row r="112" spans="1:5" ht="28.2" thickBot="1" x14ac:dyDescent="0.35">
      <c r="A112" s="33" t="s">
        <v>6</v>
      </c>
      <c r="B112" s="34" t="s">
        <v>78</v>
      </c>
      <c r="C112" s="35">
        <v>169.92</v>
      </c>
      <c r="D112" s="37">
        <v>169141.95</v>
      </c>
    </row>
    <row r="113" spans="1:5" ht="28.2" thickBot="1" x14ac:dyDescent="0.35">
      <c r="A113" s="33" t="s">
        <v>7</v>
      </c>
      <c r="B113" s="34" t="s">
        <v>79</v>
      </c>
      <c r="C113" s="35">
        <v>369.48</v>
      </c>
      <c r="D113" s="37">
        <v>367788.17</v>
      </c>
    </row>
    <row r="114" spans="1:5" ht="28.2" thickBot="1" x14ac:dyDescent="0.35">
      <c r="A114" s="33" t="s">
        <v>8</v>
      </c>
      <c r="B114" s="34" t="s">
        <v>80</v>
      </c>
      <c r="C114" s="35">
        <v>16.47</v>
      </c>
      <c r="D114" s="37">
        <v>16394.580000000002</v>
      </c>
    </row>
    <row r="115" spans="1:5" ht="28.2" thickBot="1" x14ac:dyDescent="0.35">
      <c r="A115" s="33" t="s">
        <v>9</v>
      </c>
      <c r="B115" s="34" t="s">
        <v>81</v>
      </c>
      <c r="C115" s="35">
        <v>99.42</v>
      </c>
      <c r="D115" s="37">
        <v>98964.76</v>
      </c>
    </row>
    <row r="116" spans="1:5" ht="42" thickBot="1" x14ac:dyDescent="0.35">
      <c r="A116" s="33" t="s">
        <v>20</v>
      </c>
      <c r="B116" s="34" t="s">
        <v>511</v>
      </c>
      <c r="C116" s="70">
        <v>429</v>
      </c>
      <c r="D116" s="37">
        <v>33120.980000000003</v>
      </c>
      <c r="E116" t="s">
        <v>510</v>
      </c>
    </row>
    <row r="117" spans="1:5" ht="28.2" thickBot="1" x14ac:dyDescent="0.35">
      <c r="A117" s="33" t="s">
        <v>21</v>
      </c>
      <c r="B117" s="34" t="s">
        <v>512</v>
      </c>
      <c r="C117" s="70">
        <v>91.1</v>
      </c>
      <c r="D117" s="37">
        <v>178349.59</v>
      </c>
      <c r="E117" t="s">
        <v>510</v>
      </c>
    </row>
    <row r="118" spans="1:5" ht="42" thickBot="1" x14ac:dyDescent="0.35">
      <c r="A118" s="33" t="s">
        <v>49</v>
      </c>
      <c r="B118" s="34" t="s">
        <v>82</v>
      </c>
      <c r="C118" s="35">
        <v>1405</v>
      </c>
      <c r="D118" s="37">
        <v>1398566.59</v>
      </c>
    </row>
    <row r="119" spans="1:5" ht="28.2" thickBot="1" x14ac:dyDescent="0.35">
      <c r="A119" s="33" t="s">
        <v>50</v>
      </c>
      <c r="B119" s="34" t="s">
        <v>83</v>
      </c>
      <c r="C119" s="35">
        <v>4147.72</v>
      </c>
      <c r="D119" s="37">
        <v>4128727.85</v>
      </c>
    </row>
    <row r="120" spans="1:5" ht="28.2" thickBot="1" x14ac:dyDescent="0.35">
      <c r="A120" s="33" t="s">
        <v>51</v>
      </c>
      <c r="B120" s="34" t="s">
        <v>84</v>
      </c>
      <c r="C120" s="35">
        <v>123.2</v>
      </c>
      <c r="D120" s="37">
        <v>122635.87</v>
      </c>
    </row>
    <row r="121" spans="1:5" ht="28.2" thickBot="1" x14ac:dyDescent="0.35">
      <c r="A121" s="33" t="s">
        <v>52</v>
      </c>
      <c r="B121" s="34" t="s">
        <v>85</v>
      </c>
      <c r="C121" s="35">
        <v>508.19</v>
      </c>
      <c r="D121" s="37">
        <v>505863.03</v>
      </c>
    </row>
    <row r="122" spans="1:5" ht="42" thickBot="1" x14ac:dyDescent="0.35">
      <c r="A122" s="33" t="s">
        <v>53</v>
      </c>
      <c r="B122" s="34" t="s">
        <v>87</v>
      </c>
      <c r="C122" s="35">
        <v>66.75</v>
      </c>
      <c r="D122" s="37">
        <v>66444.36</v>
      </c>
    </row>
    <row r="123" spans="1:5" ht="42" thickBot="1" x14ac:dyDescent="0.35">
      <c r="A123" s="33" t="s">
        <v>54</v>
      </c>
      <c r="B123" s="34" t="s">
        <v>86</v>
      </c>
      <c r="C123" s="35">
        <v>333.81</v>
      </c>
      <c r="D123" s="37">
        <v>332281.51</v>
      </c>
    </row>
    <row r="124" spans="1:5" ht="28.2" thickBot="1" x14ac:dyDescent="0.35">
      <c r="A124" s="33" t="s">
        <v>55</v>
      </c>
      <c r="B124" s="34" t="s">
        <v>88</v>
      </c>
      <c r="C124" s="35">
        <v>1108</v>
      </c>
      <c r="D124" s="37">
        <v>1102926.54</v>
      </c>
    </row>
    <row r="125" spans="1:5" ht="28.2" thickBot="1" x14ac:dyDescent="0.35">
      <c r="A125" s="33" t="s">
        <v>56</v>
      </c>
      <c r="B125" s="34" t="s">
        <v>89</v>
      </c>
      <c r="C125" s="35">
        <v>166</v>
      </c>
      <c r="D125" s="37">
        <v>165239.9</v>
      </c>
    </row>
    <row r="126" spans="1:5" ht="28.2" thickBot="1" x14ac:dyDescent="0.35">
      <c r="A126" s="33" t="s">
        <v>57</v>
      </c>
      <c r="B126" s="34" t="s">
        <v>90</v>
      </c>
      <c r="C126" s="35">
        <v>985</v>
      </c>
      <c r="D126" s="37">
        <v>980489.75</v>
      </c>
    </row>
    <row r="127" spans="1:5" ht="28.2" thickBot="1" x14ac:dyDescent="0.35">
      <c r="A127" s="33" t="s">
        <v>71</v>
      </c>
      <c r="B127" s="34" t="s">
        <v>91</v>
      </c>
      <c r="C127" s="35">
        <v>127</v>
      </c>
      <c r="D127" s="37">
        <v>136372.69</v>
      </c>
    </row>
    <row r="128" spans="1:5" ht="28.2" thickBot="1" x14ac:dyDescent="0.35">
      <c r="A128" s="33" t="s">
        <v>100</v>
      </c>
      <c r="B128" s="34" t="s">
        <v>92</v>
      </c>
      <c r="C128" s="35">
        <v>70</v>
      </c>
      <c r="D128" s="37">
        <v>69679.47</v>
      </c>
    </row>
    <row r="129" spans="1:5" ht="28.2" thickBot="1" x14ac:dyDescent="0.35">
      <c r="A129" s="33" t="s">
        <v>101</v>
      </c>
      <c r="B129" s="34" t="s">
        <v>93</v>
      </c>
      <c r="C129" s="35"/>
      <c r="D129" s="37">
        <v>1486031.9</v>
      </c>
    </row>
    <row r="130" spans="1:5" ht="28.2" thickBot="1" x14ac:dyDescent="0.35">
      <c r="A130" s="33" t="s">
        <v>102</v>
      </c>
      <c r="B130" s="34" t="s">
        <v>513</v>
      </c>
      <c r="C130" s="35"/>
      <c r="D130" s="37">
        <v>1106038.46</v>
      </c>
      <c r="E130" t="s">
        <v>510</v>
      </c>
    </row>
    <row r="131" spans="1:5" ht="15" thickBot="1" x14ac:dyDescent="0.35">
      <c r="A131" s="33" t="s">
        <v>103</v>
      </c>
      <c r="B131" s="34" t="s">
        <v>94</v>
      </c>
      <c r="C131" s="35"/>
      <c r="D131" s="37">
        <v>668098.5</v>
      </c>
    </row>
    <row r="132" spans="1:5" ht="15" thickBot="1" x14ac:dyDescent="0.35">
      <c r="A132" s="33" t="s">
        <v>104</v>
      </c>
      <c r="B132" s="35" t="s">
        <v>95</v>
      </c>
      <c r="C132" s="35"/>
      <c r="D132" s="37">
        <v>2157369.36</v>
      </c>
    </row>
    <row r="133" spans="1:5" ht="15" thickBot="1" x14ac:dyDescent="0.35">
      <c r="A133" s="33" t="s">
        <v>105</v>
      </c>
      <c r="B133" s="35" t="s">
        <v>96</v>
      </c>
      <c r="C133" s="35"/>
      <c r="D133" s="37">
        <v>1612747.93</v>
      </c>
    </row>
    <row r="134" spans="1:5" ht="15" thickBot="1" x14ac:dyDescent="0.35">
      <c r="A134" s="33" t="s">
        <v>106</v>
      </c>
      <c r="B134" s="35" t="s">
        <v>97</v>
      </c>
      <c r="C134" s="35"/>
      <c r="D134" s="37">
        <v>364408.37</v>
      </c>
    </row>
    <row r="135" spans="1:5" ht="15" thickBot="1" x14ac:dyDescent="0.35">
      <c r="A135" s="33" t="s">
        <v>107</v>
      </c>
      <c r="B135" s="35" t="s">
        <v>98</v>
      </c>
      <c r="C135" s="35"/>
      <c r="D135" s="37">
        <v>1963041.67</v>
      </c>
    </row>
    <row r="136" spans="1:5" ht="28.2" thickBot="1" x14ac:dyDescent="0.35">
      <c r="A136" s="33" t="s">
        <v>108</v>
      </c>
      <c r="B136" s="34" t="s">
        <v>99</v>
      </c>
      <c r="C136" s="35"/>
      <c r="D136" s="37">
        <v>1957571.81</v>
      </c>
    </row>
    <row r="137" spans="1:5" ht="28.2" thickBot="1" x14ac:dyDescent="0.35">
      <c r="A137" s="33" t="s">
        <v>109</v>
      </c>
      <c r="B137" s="34" t="s">
        <v>514</v>
      </c>
      <c r="C137" s="35"/>
      <c r="D137" s="37">
        <v>85060.11</v>
      </c>
      <c r="E137" t="s">
        <v>510</v>
      </c>
    </row>
    <row r="138" spans="1:5" ht="15" thickBot="1" x14ac:dyDescent="0.35">
      <c r="A138" s="33" t="s">
        <v>114</v>
      </c>
      <c r="B138" s="34" t="s">
        <v>500</v>
      </c>
      <c r="C138" s="35">
        <v>60</v>
      </c>
      <c r="D138" s="36" t="s">
        <v>501</v>
      </c>
      <c r="E138" t="s">
        <v>510</v>
      </c>
    </row>
    <row r="139" spans="1:5" ht="15" thickBot="1" x14ac:dyDescent="0.35">
      <c r="A139" s="33" t="s">
        <v>115</v>
      </c>
      <c r="B139" s="34" t="s">
        <v>502</v>
      </c>
      <c r="C139" s="35">
        <v>185</v>
      </c>
      <c r="D139" s="36" t="s">
        <v>503</v>
      </c>
      <c r="E139" t="s">
        <v>510</v>
      </c>
    </row>
    <row r="140" spans="1:5" ht="15" thickBot="1" x14ac:dyDescent="0.35">
      <c r="A140" s="33" t="s">
        <v>116</v>
      </c>
      <c r="B140" s="86" t="s">
        <v>504</v>
      </c>
      <c r="C140" s="35">
        <v>390</v>
      </c>
      <c r="D140" s="36" t="s">
        <v>505</v>
      </c>
      <c r="E140" t="s">
        <v>510</v>
      </c>
    </row>
    <row r="141" spans="1:5" ht="15" thickBot="1" x14ac:dyDescent="0.35">
      <c r="A141" s="33" t="s">
        <v>506</v>
      </c>
      <c r="B141" s="33" t="s">
        <v>507</v>
      </c>
      <c r="C141" s="33">
        <v>710.41</v>
      </c>
      <c r="D141" s="90">
        <f>C141*1000</f>
        <v>710410</v>
      </c>
      <c r="E141" t="s">
        <v>510</v>
      </c>
    </row>
    <row r="142" spans="1:5" ht="15" thickBot="1" x14ac:dyDescent="0.35">
      <c r="A142" s="33" t="s">
        <v>508</v>
      </c>
      <c r="B142" s="33" t="s">
        <v>509</v>
      </c>
      <c r="C142" s="33">
        <v>87.61</v>
      </c>
      <c r="D142" s="90">
        <f t="shared" ref="D142" si="0">C142*1000</f>
        <v>87610</v>
      </c>
      <c r="E142" t="s">
        <v>510</v>
      </c>
    </row>
    <row r="143" spans="1:5" ht="15" thickBot="1" x14ac:dyDescent="0.35">
      <c r="A143" s="129" t="s">
        <v>72</v>
      </c>
      <c r="B143" s="130"/>
      <c r="C143" s="131"/>
      <c r="D143" s="37">
        <f>SUM(D110:D142)</f>
        <v>23228015.16</v>
      </c>
    </row>
    <row r="145" spans="1:5" x14ac:dyDescent="0.3">
      <c r="A145" s="21" t="s">
        <v>378</v>
      </c>
    </row>
    <row r="147" spans="1:5" s="87" customFormat="1" ht="16.2" thickBot="1" x14ac:dyDescent="0.35">
      <c r="A147" s="132" t="s">
        <v>110</v>
      </c>
      <c r="B147" s="132"/>
      <c r="C147" s="132"/>
      <c r="D147" s="132"/>
      <c r="E147"/>
    </row>
    <row r="148" spans="1:5" s="87" customFormat="1" x14ac:dyDescent="0.3">
      <c r="A148"/>
      <c r="B148"/>
      <c r="C148"/>
      <c r="D148"/>
      <c r="E148"/>
    </row>
    <row r="149" spans="1:5" s="87" customFormat="1" ht="15" thickBot="1" x14ac:dyDescent="0.35">
      <c r="A149"/>
      <c r="B149"/>
      <c r="C149"/>
      <c r="D149"/>
      <c r="E149"/>
    </row>
    <row r="150" spans="1:5" ht="15" thickBot="1" x14ac:dyDescent="0.35">
      <c r="A150" s="38" t="s">
        <v>2</v>
      </c>
      <c r="B150" s="39" t="s">
        <v>111</v>
      </c>
      <c r="C150" s="39" t="s">
        <v>112</v>
      </c>
      <c r="D150" s="39" t="s">
        <v>379</v>
      </c>
      <c r="E150" s="40" t="s">
        <v>113</v>
      </c>
    </row>
    <row r="151" spans="1:5" ht="15" thickBot="1" x14ac:dyDescent="0.35">
      <c r="A151" s="41" t="s">
        <v>4</v>
      </c>
      <c r="B151" s="42" t="s">
        <v>132</v>
      </c>
      <c r="C151" s="43">
        <v>40296</v>
      </c>
      <c r="D151" s="44">
        <v>1</v>
      </c>
      <c r="E151" s="53">
        <v>26936.75</v>
      </c>
    </row>
    <row r="152" spans="1:5" ht="15" thickBot="1" x14ac:dyDescent="0.35">
      <c r="A152" s="41" t="s">
        <v>5</v>
      </c>
      <c r="B152" s="42" t="s">
        <v>133</v>
      </c>
      <c r="C152" s="43">
        <v>39783</v>
      </c>
      <c r="D152" s="44">
        <v>1</v>
      </c>
      <c r="E152" s="54">
        <v>10823.49</v>
      </c>
    </row>
    <row r="153" spans="1:5" ht="15" thickBot="1" x14ac:dyDescent="0.35">
      <c r="A153" s="41" t="s">
        <v>6</v>
      </c>
      <c r="B153" s="42" t="s">
        <v>134</v>
      </c>
      <c r="C153" s="43">
        <v>40865</v>
      </c>
      <c r="D153" s="44">
        <v>1</v>
      </c>
      <c r="E153" s="54">
        <v>9460.81</v>
      </c>
    </row>
    <row r="154" spans="1:5" ht="15" thickBot="1" x14ac:dyDescent="0.35">
      <c r="A154" s="41" t="s">
        <v>7</v>
      </c>
      <c r="B154" s="42" t="s">
        <v>135</v>
      </c>
      <c r="C154" s="43">
        <v>40781</v>
      </c>
      <c r="D154" s="44">
        <v>1</v>
      </c>
      <c r="E154" s="54">
        <v>3452.72</v>
      </c>
    </row>
    <row r="155" spans="1:5" ht="15" thickBot="1" x14ac:dyDescent="0.35">
      <c r="A155" s="41" t="s">
        <v>8</v>
      </c>
      <c r="B155" s="42" t="s">
        <v>136</v>
      </c>
      <c r="C155" s="43">
        <v>40802</v>
      </c>
      <c r="D155" s="44">
        <v>1</v>
      </c>
      <c r="E155" s="54">
        <v>128.61000000000001</v>
      </c>
    </row>
    <row r="156" spans="1:5" ht="15" thickBot="1" x14ac:dyDescent="0.35">
      <c r="A156" s="41" t="s">
        <v>9</v>
      </c>
      <c r="B156" s="42" t="s">
        <v>137</v>
      </c>
      <c r="C156" s="43">
        <v>40938</v>
      </c>
      <c r="D156" s="44">
        <v>1</v>
      </c>
      <c r="E156" s="54">
        <v>1096.42</v>
      </c>
    </row>
    <row r="157" spans="1:5" ht="15" thickBot="1" x14ac:dyDescent="0.35">
      <c r="A157" s="41" t="s">
        <v>20</v>
      </c>
      <c r="B157" s="42" t="s">
        <v>138</v>
      </c>
      <c r="C157" s="43">
        <v>41621</v>
      </c>
      <c r="D157" s="44">
        <v>1</v>
      </c>
      <c r="E157" s="54">
        <v>1052.3699999999999</v>
      </c>
    </row>
    <row r="158" spans="1:5" ht="15" thickBot="1" x14ac:dyDescent="0.35">
      <c r="A158" s="41" t="s">
        <v>21</v>
      </c>
      <c r="B158" s="42" t="s">
        <v>191</v>
      </c>
      <c r="C158" s="43">
        <v>41848</v>
      </c>
      <c r="D158" s="44">
        <v>1</v>
      </c>
      <c r="E158" s="54">
        <v>266.17</v>
      </c>
    </row>
    <row r="159" spans="1:5" ht="15" thickBot="1" x14ac:dyDescent="0.35">
      <c r="A159" s="41" t="s">
        <v>49</v>
      </c>
      <c r="B159" s="42" t="s">
        <v>192</v>
      </c>
      <c r="C159" s="43">
        <v>42002</v>
      </c>
      <c r="D159" s="44">
        <v>1</v>
      </c>
      <c r="E159" s="54">
        <v>973.32</v>
      </c>
    </row>
    <row r="160" spans="1:5" ht="15" thickBot="1" x14ac:dyDescent="0.35">
      <c r="A160" s="41" t="s">
        <v>50</v>
      </c>
      <c r="B160" s="42" t="s">
        <v>193</v>
      </c>
      <c r="C160" s="43">
        <v>42061</v>
      </c>
      <c r="D160" s="44">
        <v>1</v>
      </c>
      <c r="E160" s="53">
        <v>121.04</v>
      </c>
    </row>
    <row r="161" spans="1:5" ht="15" thickBot="1" x14ac:dyDescent="0.35">
      <c r="A161" s="41" t="s">
        <v>51</v>
      </c>
      <c r="B161" s="42" t="s">
        <v>194</v>
      </c>
      <c r="C161" s="43">
        <v>42244</v>
      </c>
      <c r="D161" s="44">
        <v>1</v>
      </c>
      <c r="E161" s="53">
        <v>1794.41</v>
      </c>
    </row>
    <row r="162" spans="1:5" ht="15" thickBot="1" x14ac:dyDescent="0.35">
      <c r="A162" s="41" t="s">
        <v>52</v>
      </c>
      <c r="B162" s="42" t="s">
        <v>195</v>
      </c>
      <c r="C162" s="43">
        <v>42247</v>
      </c>
      <c r="D162" s="44">
        <v>1</v>
      </c>
      <c r="E162" s="53">
        <v>1872.39</v>
      </c>
    </row>
    <row r="163" spans="1:5" ht="15" thickBot="1" x14ac:dyDescent="0.35">
      <c r="A163" s="41" t="s">
        <v>53</v>
      </c>
      <c r="B163" s="42" t="s">
        <v>196</v>
      </c>
      <c r="C163" s="43">
        <v>42454</v>
      </c>
      <c r="D163" s="44">
        <v>7</v>
      </c>
      <c r="E163" s="53">
        <v>6179.35</v>
      </c>
    </row>
    <row r="164" spans="1:5" ht="15" thickBot="1" x14ac:dyDescent="0.35">
      <c r="A164" s="41" t="s">
        <v>54</v>
      </c>
      <c r="B164" s="42" t="s">
        <v>197</v>
      </c>
      <c r="C164" s="43">
        <v>42454</v>
      </c>
      <c r="D164" s="44">
        <v>1</v>
      </c>
      <c r="E164" s="53">
        <v>1443.06</v>
      </c>
    </row>
    <row r="165" spans="1:5" ht="15" thickBot="1" x14ac:dyDescent="0.35">
      <c r="A165" s="41" t="s">
        <v>55</v>
      </c>
      <c r="B165" s="42" t="s">
        <v>198</v>
      </c>
      <c r="C165" s="43">
        <v>42454</v>
      </c>
      <c r="D165" s="44">
        <v>2</v>
      </c>
      <c r="E165" s="53">
        <v>2612.3200000000002</v>
      </c>
    </row>
    <row r="166" spans="1:5" ht="15" thickBot="1" x14ac:dyDescent="0.35">
      <c r="A166" s="41" t="s">
        <v>56</v>
      </c>
      <c r="B166" s="42" t="s">
        <v>198</v>
      </c>
      <c r="C166" s="43">
        <v>42454</v>
      </c>
      <c r="D166" s="44">
        <v>1</v>
      </c>
      <c r="E166" s="53">
        <v>1637.47</v>
      </c>
    </row>
    <row r="167" spans="1:5" ht="15" thickBot="1" x14ac:dyDescent="0.35">
      <c r="A167" s="41" t="s">
        <v>57</v>
      </c>
      <c r="B167" s="42" t="s">
        <v>199</v>
      </c>
      <c r="C167" s="43">
        <v>42454</v>
      </c>
      <c r="D167" s="44">
        <v>1</v>
      </c>
      <c r="E167" s="53">
        <v>1183.71</v>
      </c>
    </row>
    <row r="168" spans="1:5" ht="15" thickBot="1" x14ac:dyDescent="0.35">
      <c r="A168" s="41" t="s">
        <v>71</v>
      </c>
      <c r="B168" s="42" t="s">
        <v>200</v>
      </c>
      <c r="C168" s="43">
        <v>42454</v>
      </c>
      <c r="D168" s="44">
        <v>3</v>
      </c>
      <c r="E168" s="53">
        <v>789.47</v>
      </c>
    </row>
    <row r="169" spans="1:5" ht="15" thickBot="1" x14ac:dyDescent="0.35">
      <c r="A169" s="41" t="s">
        <v>100</v>
      </c>
      <c r="B169" s="42" t="s">
        <v>201</v>
      </c>
      <c r="C169" s="43">
        <v>42465</v>
      </c>
      <c r="D169" s="44">
        <v>1</v>
      </c>
      <c r="E169" s="53">
        <v>535.70000000000005</v>
      </c>
    </row>
    <row r="170" spans="1:5" ht="15" thickBot="1" x14ac:dyDescent="0.35">
      <c r="A170" s="41" t="s">
        <v>101</v>
      </c>
      <c r="B170" s="45" t="s">
        <v>202</v>
      </c>
      <c r="C170" s="43">
        <v>42398</v>
      </c>
      <c r="D170" s="44">
        <v>2</v>
      </c>
      <c r="E170" s="53">
        <v>678.82</v>
      </c>
    </row>
    <row r="171" spans="1:5" ht="15" thickBot="1" x14ac:dyDescent="0.35">
      <c r="A171" s="41" t="s">
        <v>102</v>
      </c>
      <c r="B171" s="42" t="s">
        <v>203</v>
      </c>
      <c r="C171" s="43">
        <v>42483</v>
      </c>
      <c r="D171" s="44">
        <v>1</v>
      </c>
      <c r="E171" s="53">
        <v>198.96</v>
      </c>
    </row>
    <row r="172" spans="1:5" ht="15" thickBot="1" x14ac:dyDescent="0.35">
      <c r="A172" s="41" t="s">
        <v>103</v>
      </c>
      <c r="B172" s="45" t="s">
        <v>204</v>
      </c>
      <c r="C172" s="43">
        <v>42674</v>
      </c>
      <c r="D172" s="44">
        <v>1</v>
      </c>
      <c r="E172" s="53">
        <v>1032.6500000000001</v>
      </c>
    </row>
    <row r="173" spans="1:5" ht="15" thickBot="1" x14ac:dyDescent="0.35">
      <c r="A173" s="41" t="s">
        <v>104</v>
      </c>
      <c r="B173" s="42" t="s">
        <v>205</v>
      </c>
      <c r="C173" s="43">
        <v>42521</v>
      </c>
      <c r="D173" s="44">
        <v>1</v>
      </c>
      <c r="E173" s="53">
        <v>114.68</v>
      </c>
    </row>
    <row r="174" spans="1:5" ht="15" thickBot="1" x14ac:dyDescent="0.35">
      <c r="A174" s="41" t="s">
        <v>105</v>
      </c>
      <c r="B174" s="45" t="s">
        <v>206</v>
      </c>
      <c r="C174" s="43">
        <v>42685</v>
      </c>
      <c r="D174" s="44">
        <v>1</v>
      </c>
      <c r="E174" s="53">
        <v>291.73</v>
      </c>
    </row>
    <row r="175" spans="1:5" ht="15" thickBot="1" x14ac:dyDescent="0.35">
      <c r="A175" s="41" t="s">
        <v>106</v>
      </c>
      <c r="B175" s="42" t="s">
        <v>207</v>
      </c>
      <c r="C175" s="43">
        <v>38718</v>
      </c>
      <c r="D175" s="44">
        <v>5</v>
      </c>
      <c r="E175" s="54">
        <v>6209.44</v>
      </c>
    </row>
    <row r="176" spans="1:5" ht="15" thickBot="1" x14ac:dyDescent="0.35">
      <c r="A176" s="41" t="s">
        <v>107</v>
      </c>
      <c r="B176" s="45" t="s">
        <v>208</v>
      </c>
      <c r="C176" s="43">
        <v>42146</v>
      </c>
      <c r="D176" s="44">
        <v>2</v>
      </c>
      <c r="E176" s="54">
        <v>1313.96</v>
      </c>
    </row>
    <row r="177" spans="1:5" ht="15" thickBot="1" x14ac:dyDescent="0.35">
      <c r="A177" s="41" t="s">
        <v>108</v>
      </c>
      <c r="B177" s="42" t="s">
        <v>209</v>
      </c>
      <c r="C177" s="43">
        <v>42353</v>
      </c>
      <c r="D177" s="44">
        <v>2</v>
      </c>
      <c r="E177" s="54">
        <v>1380.65</v>
      </c>
    </row>
    <row r="178" spans="1:5" ht="15" thickBot="1" x14ac:dyDescent="0.35">
      <c r="A178" s="41" t="s">
        <v>109</v>
      </c>
      <c r="B178" s="45" t="s">
        <v>210</v>
      </c>
      <c r="C178" s="43">
        <v>42410</v>
      </c>
      <c r="D178" s="44">
        <v>1</v>
      </c>
      <c r="E178" s="54">
        <v>562.74</v>
      </c>
    </row>
    <row r="179" spans="1:5" ht="15" thickBot="1" x14ac:dyDescent="0.35">
      <c r="A179" s="41" t="s">
        <v>114</v>
      </c>
      <c r="B179" s="42" t="s">
        <v>211</v>
      </c>
      <c r="C179" s="43">
        <v>42460</v>
      </c>
      <c r="D179" s="44">
        <v>1</v>
      </c>
      <c r="E179" s="54">
        <v>1230.8399999999999</v>
      </c>
    </row>
    <row r="180" spans="1:5" ht="15" thickBot="1" x14ac:dyDescent="0.35">
      <c r="A180" s="41" t="s">
        <v>115</v>
      </c>
      <c r="B180" s="45" t="s">
        <v>228</v>
      </c>
      <c r="C180" s="43">
        <v>42485</v>
      </c>
      <c r="D180" s="44">
        <v>2</v>
      </c>
      <c r="E180" s="54">
        <v>1237.6400000000001</v>
      </c>
    </row>
    <row r="181" spans="1:5" ht="15" thickBot="1" x14ac:dyDescent="0.35">
      <c r="A181" s="41" t="s">
        <v>116</v>
      </c>
      <c r="B181" s="45" t="s">
        <v>229</v>
      </c>
      <c r="C181" s="43">
        <v>42485</v>
      </c>
      <c r="D181" s="44">
        <v>1</v>
      </c>
      <c r="E181" s="54">
        <v>962.24</v>
      </c>
    </row>
    <row r="182" spans="1:5" ht="15" thickBot="1" x14ac:dyDescent="0.35">
      <c r="A182" s="41" t="s">
        <v>117</v>
      </c>
      <c r="B182" s="45" t="s">
        <v>230</v>
      </c>
      <c r="C182" s="43">
        <v>42590</v>
      </c>
      <c r="D182" s="44">
        <v>1</v>
      </c>
      <c r="E182" s="54">
        <v>642.04999999999995</v>
      </c>
    </row>
    <row r="183" spans="1:5" ht="15" thickBot="1" x14ac:dyDescent="0.35">
      <c r="A183" s="41" t="s">
        <v>118</v>
      </c>
      <c r="B183" s="42" t="s">
        <v>231</v>
      </c>
      <c r="C183" s="43">
        <v>39926</v>
      </c>
      <c r="D183" s="44">
        <v>1</v>
      </c>
      <c r="E183" s="54">
        <v>3562.28</v>
      </c>
    </row>
    <row r="184" spans="1:5" ht="15" thickBot="1" x14ac:dyDescent="0.35">
      <c r="A184" s="41" t="s">
        <v>119</v>
      </c>
      <c r="B184" s="42" t="s">
        <v>232</v>
      </c>
      <c r="C184" s="43">
        <v>39891</v>
      </c>
      <c r="D184" s="44">
        <v>1</v>
      </c>
      <c r="E184" s="54">
        <v>770.73</v>
      </c>
    </row>
    <row r="185" spans="1:5" ht="15" thickBot="1" x14ac:dyDescent="0.35">
      <c r="A185" s="41" t="s">
        <v>120</v>
      </c>
      <c r="B185" s="42" t="s">
        <v>233</v>
      </c>
      <c r="C185" s="43">
        <v>40050</v>
      </c>
      <c r="D185" s="44">
        <v>1</v>
      </c>
      <c r="E185" s="54">
        <v>457.91</v>
      </c>
    </row>
    <row r="186" spans="1:5" ht="15" thickBot="1" x14ac:dyDescent="0.35">
      <c r="A186" s="41" t="s">
        <v>121</v>
      </c>
      <c r="B186" s="42" t="s">
        <v>234</v>
      </c>
      <c r="C186" s="43">
        <v>39399</v>
      </c>
      <c r="D186" s="44">
        <v>1</v>
      </c>
      <c r="E186" s="54">
        <v>1052.49</v>
      </c>
    </row>
    <row r="187" spans="1:5" ht="15" thickBot="1" x14ac:dyDescent="0.35">
      <c r="A187" s="41" t="s">
        <v>122</v>
      </c>
      <c r="B187" s="42" t="s">
        <v>235</v>
      </c>
      <c r="C187" s="43">
        <v>40268</v>
      </c>
      <c r="D187" s="44">
        <v>1</v>
      </c>
      <c r="E187" s="54">
        <v>547.54</v>
      </c>
    </row>
    <row r="188" spans="1:5" ht="15" thickBot="1" x14ac:dyDescent="0.35">
      <c r="A188" s="41" t="s">
        <v>123</v>
      </c>
      <c r="B188" s="42" t="s">
        <v>236</v>
      </c>
      <c r="C188" s="43">
        <v>40291</v>
      </c>
      <c r="D188" s="44">
        <v>1</v>
      </c>
      <c r="E188" s="54">
        <v>7210.07</v>
      </c>
    </row>
    <row r="189" spans="1:5" ht="15" thickBot="1" x14ac:dyDescent="0.35">
      <c r="A189" s="41" t="s">
        <v>124</v>
      </c>
      <c r="B189" s="42" t="s">
        <v>237</v>
      </c>
      <c r="C189" s="43">
        <v>40283</v>
      </c>
      <c r="D189" s="44">
        <v>1</v>
      </c>
      <c r="E189" s="54">
        <v>1688</v>
      </c>
    </row>
    <row r="190" spans="1:5" ht="15" thickBot="1" x14ac:dyDescent="0.35">
      <c r="A190" s="41" t="s">
        <v>125</v>
      </c>
      <c r="B190" s="45" t="s">
        <v>238</v>
      </c>
      <c r="C190" s="43">
        <v>40339</v>
      </c>
      <c r="D190" s="44">
        <v>1</v>
      </c>
      <c r="E190" s="54">
        <v>538.29</v>
      </c>
    </row>
    <row r="191" spans="1:5" ht="15" thickBot="1" x14ac:dyDescent="0.35">
      <c r="A191" s="41" t="s">
        <v>126</v>
      </c>
      <c r="B191" s="42" t="s">
        <v>237</v>
      </c>
      <c r="C191" s="43">
        <v>40298</v>
      </c>
      <c r="D191" s="44">
        <v>1</v>
      </c>
      <c r="E191" s="54">
        <v>1688</v>
      </c>
    </row>
    <row r="192" spans="1:5" ht="15" thickBot="1" x14ac:dyDescent="0.35">
      <c r="A192" s="41" t="s">
        <v>127</v>
      </c>
      <c r="B192" s="42" t="s">
        <v>232</v>
      </c>
      <c r="C192" s="43">
        <v>39891</v>
      </c>
      <c r="D192" s="44">
        <v>1</v>
      </c>
      <c r="E192" s="54">
        <v>770.73</v>
      </c>
    </row>
    <row r="193" spans="1:5" ht="15" thickBot="1" x14ac:dyDescent="0.35">
      <c r="A193" s="41" t="s">
        <v>128</v>
      </c>
      <c r="B193" s="45" t="s">
        <v>239</v>
      </c>
      <c r="C193" s="43">
        <v>40339</v>
      </c>
      <c r="D193" s="44">
        <v>1</v>
      </c>
      <c r="E193" s="54">
        <v>538.29</v>
      </c>
    </row>
    <row r="194" spans="1:5" ht="15" thickBot="1" x14ac:dyDescent="0.35">
      <c r="A194" s="41" t="s">
        <v>129</v>
      </c>
      <c r="B194" s="42" t="s">
        <v>240</v>
      </c>
      <c r="C194" s="43">
        <v>42787</v>
      </c>
      <c r="D194" s="44">
        <v>17</v>
      </c>
      <c r="E194" s="54">
        <v>12420.86</v>
      </c>
    </row>
    <row r="195" spans="1:5" ht="15" thickBot="1" x14ac:dyDescent="0.35">
      <c r="A195" s="41" t="s">
        <v>130</v>
      </c>
      <c r="B195" s="42" t="s">
        <v>241</v>
      </c>
      <c r="C195" s="43">
        <v>42787</v>
      </c>
      <c r="D195" s="44">
        <v>5</v>
      </c>
      <c r="E195" s="54">
        <v>1322.87</v>
      </c>
    </row>
    <row r="196" spans="1:5" ht="15" thickBot="1" x14ac:dyDescent="0.35">
      <c r="A196" s="41" t="s">
        <v>131</v>
      </c>
      <c r="B196" s="42" t="s">
        <v>242</v>
      </c>
      <c r="C196" s="43">
        <v>42787</v>
      </c>
      <c r="D196" s="44">
        <v>1</v>
      </c>
      <c r="E196" s="54">
        <v>427.88</v>
      </c>
    </row>
    <row r="197" spans="1:5" ht="15" thickBot="1" x14ac:dyDescent="0.35">
      <c r="A197" s="41" t="s">
        <v>139</v>
      </c>
      <c r="B197" s="42" t="s">
        <v>243</v>
      </c>
      <c r="C197" s="43">
        <v>43007</v>
      </c>
      <c r="D197" s="44">
        <v>18</v>
      </c>
      <c r="E197" s="53">
        <v>3091.37</v>
      </c>
    </row>
    <row r="198" spans="1:5" ht="15" thickBot="1" x14ac:dyDescent="0.35">
      <c r="A198" s="41" t="s">
        <v>140</v>
      </c>
      <c r="B198" s="42" t="s">
        <v>244</v>
      </c>
      <c r="C198" s="43">
        <v>43090</v>
      </c>
      <c r="D198" s="44">
        <v>1</v>
      </c>
      <c r="E198" s="53">
        <v>307.27999999999997</v>
      </c>
    </row>
    <row r="199" spans="1:5" ht="15" thickBot="1" x14ac:dyDescent="0.35">
      <c r="A199" s="41" t="s">
        <v>141</v>
      </c>
      <c r="B199" s="42" t="s">
        <v>245</v>
      </c>
      <c r="C199" s="43">
        <v>43098</v>
      </c>
      <c r="D199" s="44">
        <v>1</v>
      </c>
      <c r="E199" s="53">
        <v>2079.04</v>
      </c>
    </row>
    <row r="200" spans="1:5" ht="15" thickBot="1" x14ac:dyDescent="0.35">
      <c r="A200" s="41" t="s">
        <v>142</v>
      </c>
      <c r="B200" s="42" t="s">
        <v>246</v>
      </c>
      <c r="C200" s="43">
        <v>43098</v>
      </c>
      <c r="D200" s="44">
        <v>3</v>
      </c>
      <c r="E200" s="53">
        <v>667.88</v>
      </c>
    </row>
    <row r="201" spans="1:5" ht="15" thickBot="1" x14ac:dyDescent="0.35">
      <c r="A201" s="41" t="s">
        <v>143</v>
      </c>
      <c r="B201" s="42" t="s">
        <v>247</v>
      </c>
      <c r="C201" s="43">
        <v>42804</v>
      </c>
      <c r="D201" s="44">
        <v>1</v>
      </c>
      <c r="E201" s="53">
        <v>987.13</v>
      </c>
    </row>
    <row r="202" spans="1:5" ht="15" thickBot="1" x14ac:dyDescent="0.35">
      <c r="A202" s="41" t="s">
        <v>144</v>
      </c>
      <c r="B202" s="42" t="s">
        <v>248</v>
      </c>
      <c r="C202" s="43">
        <v>42803</v>
      </c>
      <c r="D202" s="44">
        <v>3</v>
      </c>
      <c r="E202" s="53">
        <v>2128.9299999999998</v>
      </c>
    </row>
    <row r="203" spans="1:5" ht="15" thickBot="1" x14ac:dyDescent="0.35">
      <c r="A203" s="41" t="s">
        <v>145</v>
      </c>
      <c r="B203" s="42" t="s">
        <v>249</v>
      </c>
      <c r="C203" s="43">
        <v>43463</v>
      </c>
      <c r="D203" s="44">
        <v>2</v>
      </c>
      <c r="E203" s="53">
        <v>1448.17</v>
      </c>
    </row>
    <row r="204" spans="1:5" ht="15" thickBot="1" x14ac:dyDescent="0.35">
      <c r="A204" s="41" t="s">
        <v>146</v>
      </c>
      <c r="B204" s="42" t="s">
        <v>250</v>
      </c>
      <c r="C204" s="43">
        <v>43463</v>
      </c>
      <c r="D204" s="44">
        <v>2</v>
      </c>
      <c r="E204" s="53">
        <v>1575.09</v>
      </c>
    </row>
    <row r="205" spans="1:5" ht="15" thickBot="1" x14ac:dyDescent="0.35">
      <c r="A205" s="41" t="s">
        <v>147</v>
      </c>
      <c r="B205" s="42" t="s">
        <v>251</v>
      </c>
      <c r="C205" s="43">
        <v>42454</v>
      </c>
      <c r="D205" s="44">
        <v>7</v>
      </c>
      <c r="E205" s="53">
        <v>1931.04</v>
      </c>
    </row>
    <row r="206" spans="1:5" ht="15" thickBot="1" x14ac:dyDescent="0.35">
      <c r="A206" s="41" t="s">
        <v>148</v>
      </c>
      <c r="B206" s="42" t="s">
        <v>252</v>
      </c>
      <c r="C206" s="43">
        <v>42454</v>
      </c>
      <c r="D206" s="44">
        <v>3</v>
      </c>
      <c r="E206" s="53">
        <v>1352.87</v>
      </c>
    </row>
    <row r="207" spans="1:5" ht="15" thickBot="1" x14ac:dyDescent="0.35">
      <c r="A207" s="41" t="s">
        <v>149</v>
      </c>
      <c r="B207" s="42" t="s">
        <v>253</v>
      </c>
      <c r="C207" s="43">
        <v>42454</v>
      </c>
      <c r="D207" s="44">
        <v>3</v>
      </c>
      <c r="E207" s="53">
        <v>1224.53</v>
      </c>
    </row>
    <row r="208" spans="1:5" ht="15" thickBot="1" x14ac:dyDescent="0.35">
      <c r="A208" s="41" t="s">
        <v>150</v>
      </c>
      <c r="B208" s="42" t="s">
        <v>200</v>
      </c>
      <c r="C208" s="43">
        <v>42454</v>
      </c>
      <c r="D208" s="44">
        <v>4</v>
      </c>
      <c r="E208" s="53">
        <v>362.7</v>
      </c>
    </row>
    <row r="209" spans="1:5" ht="15" thickBot="1" x14ac:dyDescent="0.35">
      <c r="A209" s="41" t="s">
        <v>151</v>
      </c>
      <c r="B209" s="42" t="s">
        <v>254</v>
      </c>
      <c r="C209" s="46">
        <v>42787</v>
      </c>
      <c r="D209" s="47">
        <v>17</v>
      </c>
      <c r="E209" s="53">
        <v>6727.96</v>
      </c>
    </row>
    <row r="210" spans="1:5" ht="15" thickBot="1" x14ac:dyDescent="0.35">
      <c r="A210" s="41" t="s">
        <v>152</v>
      </c>
      <c r="B210" s="42" t="s">
        <v>255</v>
      </c>
      <c r="C210" s="48">
        <v>42787</v>
      </c>
      <c r="D210" s="44">
        <v>5</v>
      </c>
      <c r="E210" s="53">
        <v>275.60000000000002</v>
      </c>
    </row>
    <row r="211" spans="1:5" ht="15" thickBot="1" x14ac:dyDescent="0.35">
      <c r="A211" s="41" t="s">
        <v>153</v>
      </c>
      <c r="B211" s="42" t="s">
        <v>256</v>
      </c>
      <c r="C211" s="43">
        <v>42787</v>
      </c>
      <c r="D211" s="44">
        <v>5</v>
      </c>
      <c r="E211" s="53">
        <v>3786.07</v>
      </c>
    </row>
    <row r="212" spans="1:5" ht="15" thickBot="1" x14ac:dyDescent="0.35">
      <c r="A212" s="41" t="s">
        <v>154</v>
      </c>
      <c r="B212" s="42" t="s">
        <v>257</v>
      </c>
      <c r="C212" s="43">
        <v>43312</v>
      </c>
      <c r="D212" s="44">
        <v>1</v>
      </c>
      <c r="E212" s="53">
        <v>625.16</v>
      </c>
    </row>
    <row r="213" spans="1:5" ht="15" thickBot="1" x14ac:dyDescent="0.35">
      <c r="A213" s="41" t="s">
        <v>155</v>
      </c>
      <c r="B213" s="42" t="s">
        <v>258</v>
      </c>
      <c r="C213" s="43">
        <v>43312</v>
      </c>
      <c r="D213" s="44">
        <v>5</v>
      </c>
      <c r="E213" s="53">
        <v>463.36</v>
      </c>
    </row>
    <row r="214" spans="1:5" ht="15" thickBot="1" x14ac:dyDescent="0.35">
      <c r="A214" s="41" t="s">
        <v>156</v>
      </c>
      <c r="B214" s="42" t="s">
        <v>259</v>
      </c>
      <c r="C214" s="43">
        <v>43312</v>
      </c>
      <c r="D214" s="44">
        <v>4</v>
      </c>
      <c r="E214" s="53">
        <v>808.1</v>
      </c>
    </row>
    <row r="215" spans="1:5" ht="15" thickBot="1" x14ac:dyDescent="0.35">
      <c r="A215" s="41" t="s">
        <v>157</v>
      </c>
      <c r="B215" s="42" t="s">
        <v>260</v>
      </c>
      <c r="C215" s="43">
        <v>43312</v>
      </c>
      <c r="D215" s="44">
        <v>1</v>
      </c>
      <c r="E215" s="53">
        <v>8240.5499999999993</v>
      </c>
    </row>
    <row r="216" spans="1:5" ht="15" thickBot="1" x14ac:dyDescent="0.35">
      <c r="A216" s="41" t="s">
        <v>158</v>
      </c>
      <c r="B216" s="42" t="s">
        <v>261</v>
      </c>
      <c r="C216" s="43">
        <v>43312</v>
      </c>
      <c r="D216" s="44">
        <v>1</v>
      </c>
      <c r="E216" s="53">
        <v>219.43</v>
      </c>
    </row>
    <row r="217" spans="1:5" ht="15" thickBot="1" x14ac:dyDescent="0.35">
      <c r="A217" s="41" t="s">
        <v>159</v>
      </c>
      <c r="B217" s="42" t="s">
        <v>262</v>
      </c>
      <c r="C217" s="43">
        <v>43419</v>
      </c>
      <c r="D217" s="44">
        <v>1</v>
      </c>
      <c r="E217" s="53">
        <v>276</v>
      </c>
    </row>
    <row r="218" spans="1:5" ht="15" thickBot="1" x14ac:dyDescent="0.35">
      <c r="A218" s="41" t="s">
        <v>160</v>
      </c>
      <c r="B218" s="42" t="s">
        <v>263</v>
      </c>
      <c r="C218" s="43">
        <v>43465</v>
      </c>
      <c r="D218" s="44">
        <v>1</v>
      </c>
      <c r="E218" s="53">
        <v>605.22</v>
      </c>
    </row>
    <row r="219" spans="1:5" ht="15" thickBot="1" x14ac:dyDescent="0.35">
      <c r="A219" s="41" t="s">
        <v>161</v>
      </c>
      <c r="B219" s="42" t="s">
        <v>264</v>
      </c>
      <c r="C219" s="43">
        <v>43496</v>
      </c>
      <c r="D219" s="44">
        <v>3</v>
      </c>
      <c r="E219" s="53">
        <v>5690.49</v>
      </c>
    </row>
    <row r="220" spans="1:5" ht="15" thickBot="1" x14ac:dyDescent="0.35">
      <c r="A220" s="41" t="s">
        <v>162</v>
      </c>
      <c r="B220" s="42" t="s">
        <v>265</v>
      </c>
      <c r="C220" s="43">
        <v>43496</v>
      </c>
      <c r="D220" s="44">
        <v>1</v>
      </c>
      <c r="E220" s="53">
        <v>248.62</v>
      </c>
    </row>
    <row r="221" spans="1:5" ht="15" thickBot="1" x14ac:dyDescent="0.35">
      <c r="A221" s="41" t="s">
        <v>163</v>
      </c>
      <c r="B221" s="42" t="s">
        <v>266</v>
      </c>
      <c r="C221" s="43">
        <v>43706</v>
      </c>
      <c r="D221" s="44">
        <v>6</v>
      </c>
      <c r="E221" s="53">
        <v>4945.3999999999996</v>
      </c>
    </row>
    <row r="222" spans="1:5" ht="15" thickBot="1" x14ac:dyDescent="0.35">
      <c r="A222" s="41" t="s">
        <v>164</v>
      </c>
      <c r="B222" s="42" t="s">
        <v>267</v>
      </c>
      <c r="C222" s="43">
        <v>43706</v>
      </c>
      <c r="D222" s="44">
        <v>8</v>
      </c>
      <c r="E222" s="53">
        <v>8222.08</v>
      </c>
    </row>
    <row r="223" spans="1:5" ht="15" thickBot="1" x14ac:dyDescent="0.35">
      <c r="A223" s="41" t="s">
        <v>165</v>
      </c>
      <c r="B223" s="42" t="s">
        <v>259</v>
      </c>
      <c r="C223" s="43">
        <v>43706</v>
      </c>
      <c r="D223" s="44">
        <v>3</v>
      </c>
      <c r="E223" s="53">
        <v>941.08</v>
      </c>
    </row>
    <row r="224" spans="1:5" ht="15" thickBot="1" x14ac:dyDescent="0.35">
      <c r="A224" s="41" t="s">
        <v>166</v>
      </c>
      <c r="B224" s="42" t="s">
        <v>268</v>
      </c>
      <c r="C224" s="43">
        <v>43312</v>
      </c>
      <c r="D224" s="44">
        <v>4</v>
      </c>
      <c r="E224" s="53">
        <v>2659.66</v>
      </c>
    </row>
    <row r="225" spans="1:5" ht="15" thickBot="1" x14ac:dyDescent="0.35">
      <c r="A225" s="41" t="s">
        <v>167</v>
      </c>
      <c r="B225" s="42" t="s">
        <v>269</v>
      </c>
      <c r="C225" s="43">
        <v>43755</v>
      </c>
      <c r="D225" s="44">
        <v>1</v>
      </c>
      <c r="E225" s="53">
        <v>190.63</v>
      </c>
    </row>
    <row r="226" spans="1:5" ht="15" thickBot="1" x14ac:dyDescent="0.35">
      <c r="A226" s="41" t="s">
        <v>168</v>
      </c>
      <c r="B226" s="45" t="s">
        <v>270</v>
      </c>
      <c r="C226" s="43">
        <v>43916</v>
      </c>
      <c r="D226" s="44">
        <v>3</v>
      </c>
      <c r="E226" s="53">
        <v>3160.46</v>
      </c>
    </row>
    <row r="227" spans="1:5" ht="15" thickBot="1" x14ac:dyDescent="0.35">
      <c r="A227" s="41" t="s">
        <v>169</v>
      </c>
      <c r="B227" s="42" t="s">
        <v>271</v>
      </c>
      <c r="C227" s="43">
        <v>44035</v>
      </c>
      <c r="D227" s="44">
        <v>4</v>
      </c>
      <c r="E227" s="53">
        <v>2976.31</v>
      </c>
    </row>
    <row r="228" spans="1:5" ht="15" thickBot="1" x14ac:dyDescent="0.35">
      <c r="A228" s="41" t="s">
        <v>170</v>
      </c>
      <c r="B228" s="42" t="s">
        <v>272</v>
      </c>
      <c r="C228" s="43">
        <v>44056</v>
      </c>
      <c r="D228" s="44">
        <v>1</v>
      </c>
      <c r="E228" s="53">
        <v>236.91</v>
      </c>
    </row>
    <row r="229" spans="1:5" ht="15" thickBot="1" x14ac:dyDescent="0.35">
      <c r="A229" s="41" t="s">
        <v>171</v>
      </c>
      <c r="B229" s="42" t="s">
        <v>273</v>
      </c>
      <c r="C229" s="43">
        <v>44029</v>
      </c>
      <c r="D229" s="44">
        <v>3</v>
      </c>
      <c r="E229" s="53">
        <v>702.27</v>
      </c>
    </row>
    <row r="230" spans="1:5" ht="15" thickBot="1" x14ac:dyDescent="0.35">
      <c r="A230" s="41" t="s">
        <v>172</v>
      </c>
      <c r="B230" s="42" t="s">
        <v>274</v>
      </c>
      <c r="C230" s="43">
        <v>44193</v>
      </c>
      <c r="D230" s="44">
        <v>1</v>
      </c>
      <c r="E230" s="53">
        <v>299.17</v>
      </c>
    </row>
    <row r="231" spans="1:5" ht="15" thickBot="1" x14ac:dyDescent="0.35">
      <c r="A231" s="41" t="s">
        <v>173</v>
      </c>
      <c r="B231" s="42" t="s">
        <v>275</v>
      </c>
      <c r="C231" s="43">
        <v>44498</v>
      </c>
      <c r="D231" s="44">
        <v>8</v>
      </c>
      <c r="E231" s="53">
        <v>6869.06</v>
      </c>
    </row>
    <row r="232" spans="1:5" ht="15" thickBot="1" x14ac:dyDescent="0.35">
      <c r="A232" s="41" t="s">
        <v>174</v>
      </c>
      <c r="B232" s="45" t="s">
        <v>276</v>
      </c>
      <c r="C232" s="43">
        <v>44505</v>
      </c>
      <c r="D232" s="44">
        <v>1</v>
      </c>
      <c r="E232" s="53">
        <v>398.26</v>
      </c>
    </row>
    <row r="233" spans="1:5" ht="15" thickBot="1" x14ac:dyDescent="0.35">
      <c r="A233" s="41" t="s">
        <v>175</v>
      </c>
      <c r="B233" s="45" t="s">
        <v>277</v>
      </c>
      <c r="C233" s="43">
        <v>44547</v>
      </c>
      <c r="D233" s="44">
        <v>45</v>
      </c>
      <c r="E233" s="53">
        <v>8267.83</v>
      </c>
    </row>
    <row r="234" spans="1:5" ht="15" thickBot="1" x14ac:dyDescent="0.35">
      <c r="A234" s="41" t="s">
        <v>176</v>
      </c>
      <c r="B234" s="45" t="s">
        <v>278</v>
      </c>
      <c r="C234" s="43">
        <v>44560</v>
      </c>
      <c r="D234" s="44">
        <v>1</v>
      </c>
      <c r="E234" s="53">
        <v>345.74</v>
      </c>
    </row>
    <row r="235" spans="1:5" ht="15" thickBot="1" x14ac:dyDescent="0.35">
      <c r="A235" s="49" t="s">
        <v>177</v>
      </c>
      <c r="B235" s="42" t="s">
        <v>380</v>
      </c>
      <c r="C235" s="43">
        <v>45131</v>
      </c>
      <c r="D235" s="44">
        <v>13</v>
      </c>
      <c r="E235" s="53">
        <v>16428.75</v>
      </c>
    </row>
    <row r="236" spans="1:5" ht="15" thickBot="1" x14ac:dyDescent="0.35">
      <c r="A236" s="49" t="s">
        <v>178</v>
      </c>
      <c r="B236" s="42" t="s">
        <v>275</v>
      </c>
      <c r="C236" s="43">
        <v>44756</v>
      </c>
      <c r="D236" s="44">
        <v>4</v>
      </c>
      <c r="E236" s="53">
        <v>3685.04</v>
      </c>
    </row>
    <row r="237" spans="1:5" ht="15" thickBot="1" x14ac:dyDescent="0.35">
      <c r="A237" s="49" t="s">
        <v>179</v>
      </c>
      <c r="B237" s="42" t="s">
        <v>381</v>
      </c>
      <c r="C237" s="43">
        <v>44991</v>
      </c>
      <c r="D237" s="44">
        <v>3</v>
      </c>
      <c r="E237" s="53">
        <v>1318.95</v>
      </c>
    </row>
    <row r="238" spans="1:5" ht="15" thickBot="1" x14ac:dyDescent="0.35">
      <c r="A238" s="49" t="s">
        <v>180</v>
      </c>
      <c r="B238" s="42" t="s">
        <v>382</v>
      </c>
      <c r="C238" s="43">
        <v>44581</v>
      </c>
      <c r="D238" s="44">
        <v>1</v>
      </c>
      <c r="E238" s="53">
        <v>280</v>
      </c>
    </row>
    <row r="239" spans="1:5" ht="15" thickBot="1" x14ac:dyDescent="0.35">
      <c r="A239" s="49" t="s">
        <v>181</v>
      </c>
      <c r="B239" s="42" t="s">
        <v>383</v>
      </c>
      <c r="C239" s="43">
        <v>44756</v>
      </c>
      <c r="D239" s="44">
        <v>1</v>
      </c>
      <c r="E239" s="53">
        <v>1111.8900000000001</v>
      </c>
    </row>
    <row r="240" spans="1:5" ht="15" thickBot="1" x14ac:dyDescent="0.35">
      <c r="A240" s="49" t="s">
        <v>182</v>
      </c>
      <c r="B240" s="42" t="s">
        <v>384</v>
      </c>
      <c r="C240" s="43">
        <v>44756</v>
      </c>
      <c r="D240" s="44">
        <v>1</v>
      </c>
      <c r="E240" s="53">
        <v>968.38</v>
      </c>
    </row>
    <row r="241" spans="1:9" ht="15" thickBot="1" x14ac:dyDescent="0.35">
      <c r="A241" s="49" t="s">
        <v>183</v>
      </c>
      <c r="B241" s="42" t="s">
        <v>385</v>
      </c>
      <c r="C241" s="43">
        <v>44756</v>
      </c>
      <c r="D241" s="44">
        <v>2</v>
      </c>
      <c r="E241" s="53">
        <v>1733.7</v>
      </c>
    </row>
    <row r="242" spans="1:9" ht="15" thickBot="1" x14ac:dyDescent="0.35">
      <c r="A242" s="49" t="s">
        <v>184</v>
      </c>
      <c r="B242" s="42" t="s">
        <v>386</v>
      </c>
      <c r="C242" s="43">
        <v>44756</v>
      </c>
      <c r="D242" s="44">
        <v>1</v>
      </c>
      <c r="E242" s="53">
        <v>1011.51</v>
      </c>
    </row>
    <row r="243" spans="1:9" ht="15" thickBot="1" x14ac:dyDescent="0.35">
      <c r="A243" s="49" t="s">
        <v>185</v>
      </c>
      <c r="B243" s="42" t="s">
        <v>387</v>
      </c>
      <c r="C243" s="43">
        <v>44756</v>
      </c>
      <c r="D243" s="44">
        <v>1</v>
      </c>
      <c r="E243" s="53">
        <v>978.83</v>
      </c>
    </row>
    <row r="244" spans="1:9" ht="15" thickBot="1" x14ac:dyDescent="0.35">
      <c r="A244" s="49" t="s">
        <v>186</v>
      </c>
      <c r="B244" s="42" t="s">
        <v>388</v>
      </c>
      <c r="C244" s="43">
        <v>44991</v>
      </c>
      <c r="D244" s="44">
        <v>3</v>
      </c>
      <c r="E244" s="53">
        <v>2778.72</v>
      </c>
    </row>
    <row r="245" spans="1:9" ht="15" thickBot="1" x14ac:dyDescent="0.35">
      <c r="A245" s="49" t="s">
        <v>187</v>
      </c>
      <c r="B245" s="42" t="s">
        <v>380</v>
      </c>
      <c r="C245" s="43">
        <v>45131</v>
      </c>
      <c r="D245" s="44">
        <v>1</v>
      </c>
      <c r="E245" s="53">
        <v>1646.25</v>
      </c>
    </row>
    <row r="246" spans="1:9" ht="15" thickBot="1" x14ac:dyDescent="0.35">
      <c r="A246" s="41" t="s">
        <v>188</v>
      </c>
      <c r="B246" s="42" t="s">
        <v>389</v>
      </c>
      <c r="C246" s="43">
        <v>45208</v>
      </c>
      <c r="D246" s="44">
        <v>1</v>
      </c>
      <c r="E246" s="53">
        <v>1086.25</v>
      </c>
    </row>
    <row r="247" spans="1:9" ht="15" thickBot="1" x14ac:dyDescent="0.35">
      <c r="A247" s="41" t="s">
        <v>189</v>
      </c>
      <c r="B247" s="50" t="s">
        <v>390</v>
      </c>
      <c r="C247" s="43">
        <v>45271</v>
      </c>
      <c r="D247" s="44">
        <v>3</v>
      </c>
      <c r="E247" s="53">
        <v>3225</v>
      </c>
    </row>
    <row r="248" spans="1:9" ht="15" thickBot="1" x14ac:dyDescent="0.35">
      <c r="A248" s="41" t="s">
        <v>190</v>
      </c>
      <c r="B248" s="80" t="s">
        <v>472</v>
      </c>
      <c r="C248" s="43">
        <v>45498</v>
      </c>
      <c r="D248" s="44">
        <v>20</v>
      </c>
      <c r="E248" s="53">
        <f>20*1128.75</f>
        <v>22575</v>
      </c>
    </row>
    <row r="249" spans="1:9" ht="15" thickBot="1" x14ac:dyDescent="0.35">
      <c r="A249" s="41" t="s">
        <v>212</v>
      </c>
      <c r="B249" s="80" t="s">
        <v>473</v>
      </c>
      <c r="C249" s="43">
        <v>45498</v>
      </c>
      <c r="D249" s="44">
        <v>4</v>
      </c>
      <c r="E249" s="53">
        <f>4*1121.25</f>
        <v>4485</v>
      </c>
      <c r="I249" s="29"/>
    </row>
    <row r="250" spans="1:9" ht="15" thickBot="1" x14ac:dyDescent="0.35">
      <c r="A250" s="41" t="s">
        <v>213</v>
      </c>
      <c r="B250" s="80" t="s">
        <v>474</v>
      </c>
      <c r="C250" s="43">
        <v>45498</v>
      </c>
      <c r="D250" s="44">
        <v>1</v>
      </c>
      <c r="E250" s="53">
        <v>1341.25</v>
      </c>
    </row>
    <row r="251" spans="1:9" ht="15" thickBot="1" x14ac:dyDescent="0.35">
      <c r="A251" s="41" t="s">
        <v>214</v>
      </c>
      <c r="B251" s="80" t="s">
        <v>475</v>
      </c>
      <c r="C251" s="43">
        <v>45498</v>
      </c>
      <c r="D251" s="44">
        <v>2</v>
      </c>
      <c r="E251" s="53">
        <f>251.25*2</f>
        <v>502.5</v>
      </c>
    </row>
    <row r="252" spans="1:9" ht="15" thickBot="1" x14ac:dyDescent="0.35">
      <c r="A252" s="41" t="s">
        <v>215</v>
      </c>
      <c r="B252" s="80" t="s">
        <v>476</v>
      </c>
      <c r="C252" s="43">
        <v>45569</v>
      </c>
      <c r="D252" s="44">
        <v>1</v>
      </c>
      <c r="E252" s="53">
        <v>190</v>
      </c>
    </row>
    <row r="253" spans="1:9" ht="15" thickBot="1" x14ac:dyDescent="0.35">
      <c r="A253" s="41" t="s">
        <v>478</v>
      </c>
      <c r="B253" s="80" t="s">
        <v>477</v>
      </c>
      <c r="C253" s="43">
        <v>45596</v>
      </c>
      <c r="D253" s="44">
        <v>1</v>
      </c>
      <c r="E253" s="53">
        <v>1519.66</v>
      </c>
    </row>
    <row r="254" spans="1:9" ht="15" thickBot="1" x14ac:dyDescent="0.35">
      <c r="A254" s="41" t="s">
        <v>216</v>
      </c>
      <c r="B254" s="42" t="s">
        <v>391</v>
      </c>
      <c r="C254" s="43">
        <v>43463</v>
      </c>
      <c r="D254" s="44">
        <v>3</v>
      </c>
      <c r="E254" s="53">
        <v>787.54</v>
      </c>
    </row>
    <row r="255" spans="1:9" ht="15" thickBot="1" x14ac:dyDescent="0.35">
      <c r="A255" s="41" t="s">
        <v>217</v>
      </c>
      <c r="B255" s="42" t="s">
        <v>392</v>
      </c>
      <c r="C255" s="43">
        <v>43515</v>
      </c>
      <c r="D255" s="44">
        <v>1</v>
      </c>
      <c r="E255" s="53">
        <v>770.47</v>
      </c>
    </row>
    <row r="256" spans="1:9" ht="15" thickBot="1" x14ac:dyDescent="0.35">
      <c r="A256" s="41" t="s">
        <v>218</v>
      </c>
      <c r="B256" s="42" t="s">
        <v>393</v>
      </c>
      <c r="C256" s="43">
        <v>43658</v>
      </c>
      <c r="D256" s="44">
        <v>2</v>
      </c>
      <c r="E256" s="53">
        <v>4870.92</v>
      </c>
    </row>
    <row r="257" spans="1:5" ht="15" thickBot="1" x14ac:dyDescent="0.35">
      <c r="A257" s="41" t="s">
        <v>219</v>
      </c>
      <c r="B257" s="42" t="s">
        <v>394</v>
      </c>
      <c r="C257" s="43">
        <v>43725</v>
      </c>
      <c r="D257" s="44">
        <v>3</v>
      </c>
      <c r="E257" s="53">
        <v>2428.83</v>
      </c>
    </row>
    <row r="258" spans="1:5" ht="15" thickBot="1" x14ac:dyDescent="0.35">
      <c r="A258" s="41" t="s">
        <v>220</v>
      </c>
      <c r="B258" s="42" t="s">
        <v>395</v>
      </c>
      <c r="C258" s="43">
        <v>43725</v>
      </c>
      <c r="D258" s="44">
        <v>3</v>
      </c>
      <c r="E258" s="53">
        <v>2537.8200000000002</v>
      </c>
    </row>
    <row r="259" spans="1:5" ht="15" thickBot="1" x14ac:dyDescent="0.35">
      <c r="A259" s="41" t="s">
        <v>221</v>
      </c>
      <c r="B259" s="42" t="s">
        <v>396</v>
      </c>
      <c r="C259" s="43">
        <v>43658</v>
      </c>
      <c r="D259" s="44">
        <v>1</v>
      </c>
      <c r="E259" s="53">
        <v>2027.34</v>
      </c>
    </row>
    <row r="260" spans="1:5" ht="15" thickBot="1" x14ac:dyDescent="0.35">
      <c r="A260" s="41" t="s">
        <v>216</v>
      </c>
      <c r="B260" s="42" t="s">
        <v>397</v>
      </c>
      <c r="C260" s="43">
        <v>44215</v>
      </c>
      <c r="D260" s="44">
        <v>1</v>
      </c>
      <c r="E260" s="53">
        <v>794.68</v>
      </c>
    </row>
    <row r="261" spans="1:5" ht="15" thickBot="1" x14ac:dyDescent="0.35">
      <c r="A261" s="41" t="s">
        <v>217</v>
      </c>
      <c r="B261" s="42" t="s">
        <v>398</v>
      </c>
      <c r="C261" s="43">
        <v>44225</v>
      </c>
      <c r="D261" s="44">
        <v>1</v>
      </c>
      <c r="E261" s="53">
        <v>768.13</v>
      </c>
    </row>
    <row r="262" spans="1:5" ht="15" thickBot="1" x14ac:dyDescent="0.35">
      <c r="A262" s="41" t="s">
        <v>218</v>
      </c>
      <c r="B262" s="42" t="s">
        <v>399</v>
      </c>
      <c r="C262" s="43">
        <v>44386</v>
      </c>
      <c r="D262" s="44">
        <v>1</v>
      </c>
      <c r="E262" s="53">
        <v>804.63</v>
      </c>
    </row>
    <row r="263" spans="1:5" ht="15" thickBot="1" x14ac:dyDescent="0.35">
      <c r="A263" s="41" t="s">
        <v>219</v>
      </c>
      <c r="B263" s="42" t="s">
        <v>399</v>
      </c>
      <c r="C263" s="43">
        <v>44393</v>
      </c>
      <c r="D263" s="44">
        <v>3</v>
      </c>
      <c r="E263" s="53">
        <v>1970.93</v>
      </c>
    </row>
    <row r="264" spans="1:5" ht="15" thickBot="1" x14ac:dyDescent="0.35">
      <c r="A264" s="41" t="s">
        <v>220</v>
      </c>
      <c r="B264" s="42" t="s">
        <v>400</v>
      </c>
      <c r="C264" s="43">
        <v>44400</v>
      </c>
      <c r="D264" s="44">
        <v>2</v>
      </c>
      <c r="E264" s="53">
        <v>2033.14</v>
      </c>
    </row>
    <row r="265" spans="1:5" ht="15" thickBot="1" x14ac:dyDescent="0.35">
      <c r="A265" s="41" t="s">
        <v>221</v>
      </c>
      <c r="B265" s="42" t="s">
        <v>401</v>
      </c>
      <c r="C265" s="43">
        <v>44714</v>
      </c>
      <c r="D265" s="44">
        <v>1</v>
      </c>
      <c r="E265" s="53">
        <v>1148.22</v>
      </c>
    </row>
    <row r="266" spans="1:5" ht="15" thickBot="1" x14ac:dyDescent="0.35">
      <c r="A266" s="41" t="s">
        <v>479</v>
      </c>
      <c r="B266" s="42" t="s">
        <v>402</v>
      </c>
      <c r="C266" s="43">
        <v>44714</v>
      </c>
      <c r="D266" s="44">
        <v>1</v>
      </c>
      <c r="E266" s="53">
        <v>1102.43</v>
      </c>
    </row>
    <row r="267" spans="1:5" ht="15" thickBot="1" x14ac:dyDescent="0.35">
      <c r="A267" s="41" t="s">
        <v>222</v>
      </c>
      <c r="B267" s="42" t="s">
        <v>403</v>
      </c>
      <c r="C267" s="43">
        <v>44714</v>
      </c>
      <c r="D267" s="44">
        <v>1</v>
      </c>
      <c r="E267" s="53">
        <v>1540.41</v>
      </c>
    </row>
    <row r="268" spans="1:5" ht="15" thickBot="1" x14ac:dyDescent="0.35">
      <c r="A268" s="41" t="s">
        <v>223</v>
      </c>
      <c r="B268" s="42" t="s">
        <v>404</v>
      </c>
      <c r="C268" s="43">
        <v>44888</v>
      </c>
      <c r="D268" s="44">
        <v>1</v>
      </c>
      <c r="E268" s="53">
        <v>902.52</v>
      </c>
    </row>
    <row r="269" spans="1:5" ht="15" thickBot="1" x14ac:dyDescent="0.35">
      <c r="A269" s="41" t="s">
        <v>224</v>
      </c>
      <c r="B269" s="42" t="s">
        <v>405</v>
      </c>
      <c r="C269" s="43">
        <v>44888</v>
      </c>
      <c r="D269" s="44">
        <v>4</v>
      </c>
      <c r="E269" s="53">
        <v>7744.36</v>
      </c>
    </row>
    <row r="270" spans="1:5" ht="15" thickBot="1" x14ac:dyDescent="0.35">
      <c r="A270" s="41" t="s">
        <v>225</v>
      </c>
      <c r="B270" s="42" t="s">
        <v>406</v>
      </c>
      <c r="C270" s="43">
        <v>44914</v>
      </c>
      <c r="D270" s="44">
        <v>1</v>
      </c>
      <c r="E270" s="53">
        <v>2277.86</v>
      </c>
    </row>
    <row r="271" spans="1:5" ht="15" thickBot="1" x14ac:dyDescent="0.35">
      <c r="A271" s="41" t="s">
        <v>226</v>
      </c>
      <c r="B271" s="42" t="s">
        <v>407</v>
      </c>
      <c r="C271" s="43">
        <v>44952</v>
      </c>
      <c r="D271" s="44">
        <v>1</v>
      </c>
      <c r="E271" s="53">
        <v>1075</v>
      </c>
    </row>
    <row r="272" spans="1:5" ht="15" thickBot="1" x14ac:dyDescent="0.35">
      <c r="A272" s="41" t="s">
        <v>227</v>
      </c>
      <c r="B272" s="42" t="s">
        <v>407</v>
      </c>
      <c r="C272" s="43">
        <v>45128</v>
      </c>
      <c r="D272" s="44">
        <v>1</v>
      </c>
      <c r="E272" s="53">
        <v>900</v>
      </c>
    </row>
    <row r="273" spans="1:5" ht="15" thickBot="1" x14ac:dyDescent="0.35">
      <c r="A273" s="41" t="s">
        <v>480</v>
      </c>
      <c r="B273" s="80" t="s">
        <v>467</v>
      </c>
      <c r="C273" s="43">
        <v>45289</v>
      </c>
      <c r="D273" s="44">
        <v>4</v>
      </c>
      <c r="E273" s="53">
        <f>4*1350</f>
        <v>5400</v>
      </c>
    </row>
    <row r="274" spans="1:5" ht="15" thickBot="1" x14ac:dyDescent="0.35">
      <c r="A274" s="41" t="s">
        <v>481</v>
      </c>
      <c r="B274" s="80" t="s">
        <v>468</v>
      </c>
      <c r="C274" s="43">
        <v>45575</v>
      </c>
      <c r="D274" s="44">
        <v>1</v>
      </c>
      <c r="E274" s="53">
        <v>1450</v>
      </c>
    </row>
    <row r="275" spans="1:5" ht="15" thickBot="1" x14ac:dyDescent="0.35">
      <c r="A275" s="41" t="s">
        <v>482</v>
      </c>
      <c r="B275" s="80" t="s">
        <v>469</v>
      </c>
      <c r="C275" s="43">
        <v>45576</v>
      </c>
      <c r="D275" s="44">
        <v>1</v>
      </c>
      <c r="E275" s="53">
        <v>1450</v>
      </c>
    </row>
    <row r="276" spans="1:5" ht="15" thickBot="1" x14ac:dyDescent="0.35">
      <c r="A276" s="41" t="s">
        <v>483</v>
      </c>
      <c r="B276" s="80" t="s">
        <v>470</v>
      </c>
      <c r="C276" s="43">
        <v>45650</v>
      </c>
      <c r="D276" s="44">
        <v>1</v>
      </c>
      <c r="E276" s="53">
        <v>1450</v>
      </c>
    </row>
    <row r="277" spans="1:5" ht="15" thickBot="1" x14ac:dyDescent="0.35">
      <c r="A277" s="41" t="s">
        <v>484</v>
      </c>
      <c r="B277" s="80" t="s">
        <v>470</v>
      </c>
      <c r="C277" s="43">
        <v>45650</v>
      </c>
      <c r="D277" s="44">
        <v>1</v>
      </c>
      <c r="E277" s="53">
        <v>1450</v>
      </c>
    </row>
    <row r="278" spans="1:5" ht="15" thickBot="1" x14ac:dyDescent="0.35">
      <c r="A278" s="41" t="s">
        <v>485</v>
      </c>
      <c r="B278" s="80" t="s">
        <v>471</v>
      </c>
      <c r="C278" s="43">
        <v>45650</v>
      </c>
      <c r="D278" s="44">
        <v>4</v>
      </c>
      <c r="E278" s="53">
        <f>4*968.75</f>
        <v>3875</v>
      </c>
    </row>
    <row r="279" spans="1:5" ht="21" thickBot="1" x14ac:dyDescent="0.35">
      <c r="A279" s="41" t="s">
        <v>519</v>
      </c>
      <c r="B279" s="89" t="s">
        <v>515</v>
      </c>
      <c r="C279" s="43">
        <v>45826</v>
      </c>
      <c r="D279" s="44">
        <v>1</v>
      </c>
      <c r="E279" s="53">
        <v>766.25</v>
      </c>
    </row>
    <row r="280" spans="1:5" ht="21" thickBot="1" x14ac:dyDescent="0.35">
      <c r="A280" s="41" t="s">
        <v>520</v>
      </c>
      <c r="B280" s="89" t="s">
        <v>515</v>
      </c>
      <c r="C280" s="43">
        <v>45826</v>
      </c>
      <c r="D280" s="44">
        <v>1</v>
      </c>
      <c r="E280" s="53">
        <v>766.25</v>
      </c>
    </row>
    <row r="281" spans="1:5" ht="21" thickBot="1" x14ac:dyDescent="0.35">
      <c r="A281" s="41" t="s">
        <v>521</v>
      </c>
      <c r="B281" s="89" t="s">
        <v>515</v>
      </c>
      <c r="C281" s="43">
        <v>45826</v>
      </c>
      <c r="D281" s="44">
        <v>1</v>
      </c>
      <c r="E281" s="53">
        <v>766.25</v>
      </c>
    </row>
    <row r="282" spans="1:5" ht="21" thickBot="1" x14ac:dyDescent="0.35">
      <c r="A282" s="41" t="s">
        <v>522</v>
      </c>
      <c r="B282" s="89" t="s">
        <v>515</v>
      </c>
      <c r="C282" s="43">
        <v>45826</v>
      </c>
      <c r="D282" s="44">
        <v>1</v>
      </c>
      <c r="E282" s="53">
        <v>766.25</v>
      </c>
    </row>
    <row r="283" spans="1:5" ht="21" thickBot="1" x14ac:dyDescent="0.35">
      <c r="A283" s="41" t="s">
        <v>523</v>
      </c>
      <c r="B283" s="89" t="s">
        <v>515</v>
      </c>
      <c r="C283" s="43">
        <v>45826</v>
      </c>
      <c r="D283" s="44">
        <v>1</v>
      </c>
      <c r="E283" s="53">
        <v>766.25</v>
      </c>
    </row>
    <row r="284" spans="1:5" ht="21" thickBot="1" x14ac:dyDescent="0.35">
      <c r="A284" s="41" t="s">
        <v>524</v>
      </c>
      <c r="B284" s="89" t="s">
        <v>515</v>
      </c>
      <c r="C284" s="43">
        <v>45826</v>
      </c>
      <c r="D284" s="44">
        <v>1</v>
      </c>
      <c r="E284" s="53">
        <v>766.25</v>
      </c>
    </row>
    <row r="285" spans="1:5" ht="21" thickBot="1" x14ac:dyDescent="0.35">
      <c r="A285" s="41" t="s">
        <v>525</v>
      </c>
      <c r="B285" s="89" t="s">
        <v>515</v>
      </c>
      <c r="C285" s="43">
        <v>45826</v>
      </c>
      <c r="D285" s="44">
        <v>1</v>
      </c>
      <c r="E285" s="53">
        <v>766.25</v>
      </c>
    </row>
    <row r="286" spans="1:5" ht="21" thickBot="1" x14ac:dyDescent="0.35">
      <c r="A286" s="41" t="s">
        <v>526</v>
      </c>
      <c r="B286" s="89" t="s">
        <v>515</v>
      </c>
      <c r="C286" s="43">
        <v>45826</v>
      </c>
      <c r="D286" s="44">
        <v>1</v>
      </c>
      <c r="E286" s="53">
        <v>766.25</v>
      </c>
    </row>
    <row r="287" spans="1:5" ht="21" thickBot="1" x14ac:dyDescent="0.35">
      <c r="A287" s="41" t="s">
        <v>527</v>
      </c>
      <c r="B287" s="89" t="s">
        <v>515</v>
      </c>
      <c r="C287" s="43">
        <v>45826</v>
      </c>
      <c r="D287" s="44">
        <v>1</v>
      </c>
      <c r="E287" s="53">
        <v>766.25</v>
      </c>
    </row>
    <row r="288" spans="1:5" ht="21" thickBot="1" x14ac:dyDescent="0.35">
      <c r="A288" s="41" t="s">
        <v>528</v>
      </c>
      <c r="B288" s="89" t="s">
        <v>515</v>
      </c>
      <c r="C288" s="43">
        <v>45826</v>
      </c>
      <c r="D288" s="44">
        <v>1</v>
      </c>
      <c r="E288" s="53">
        <v>766.25</v>
      </c>
    </row>
    <row r="289" spans="1:11" ht="21" thickBot="1" x14ac:dyDescent="0.35">
      <c r="A289" s="41" t="s">
        <v>529</v>
      </c>
      <c r="B289" s="89" t="s">
        <v>515</v>
      </c>
      <c r="C289" s="43">
        <v>45826</v>
      </c>
      <c r="D289" s="44">
        <v>1</v>
      </c>
      <c r="E289" s="53">
        <v>766.25</v>
      </c>
    </row>
    <row r="290" spans="1:11" ht="21" thickBot="1" x14ac:dyDescent="0.35">
      <c r="A290" s="41" t="s">
        <v>530</v>
      </c>
      <c r="B290" s="89" t="s">
        <v>515</v>
      </c>
      <c r="C290" s="43">
        <v>45826</v>
      </c>
      <c r="D290" s="44">
        <v>1</v>
      </c>
      <c r="E290" s="53">
        <v>766.25</v>
      </c>
    </row>
    <row r="291" spans="1:11" ht="21" thickBot="1" x14ac:dyDescent="0.35">
      <c r="A291" s="41" t="s">
        <v>531</v>
      </c>
      <c r="B291" s="89" t="s">
        <v>515</v>
      </c>
      <c r="C291" s="43">
        <v>45826</v>
      </c>
      <c r="D291" s="44">
        <v>1</v>
      </c>
      <c r="E291" s="53">
        <v>766.25</v>
      </c>
    </row>
    <row r="292" spans="1:11" ht="15" thickBot="1" x14ac:dyDescent="0.35">
      <c r="A292" s="41" t="s">
        <v>532</v>
      </c>
      <c r="B292" s="89" t="s">
        <v>516</v>
      </c>
      <c r="C292" s="43">
        <v>45826</v>
      </c>
      <c r="D292" s="44">
        <v>1</v>
      </c>
      <c r="E292" s="53">
        <v>8896.25</v>
      </c>
    </row>
    <row r="293" spans="1:11" ht="15" thickBot="1" x14ac:dyDescent="0.35">
      <c r="A293" s="41" t="s">
        <v>533</v>
      </c>
      <c r="B293" s="89" t="s">
        <v>517</v>
      </c>
      <c r="C293" s="43">
        <v>45826</v>
      </c>
      <c r="D293" s="44">
        <v>1</v>
      </c>
      <c r="E293" s="53">
        <v>8307.5</v>
      </c>
    </row>
    <row r="294" spans="1:11" ht="15" thickBot="1" x14ac:dyDescent="0.35">
      <c r="A294" s="41" t="s">
        <v>534</v>
      </c>
      <c r="B294" s="89" t="s">
        <v>518</v>
      </c>
      <c r="C294" s="43">
        <v>45826</v>
      </c>
      <c r="D294" s="44">
        <v>1</v>
      </c>
      <c r="E294" s="53">
        <v>316.25</v>
      </c>
    </row>
    <row r="295" spans="1:11" ht="15" thickBot="1" x14ac:dyDescent="0.35">
      <c r="A295" s="41" t="s">
        <v>537</v>
      </c>
      <c r="B295" s="89" t="s">
        <v>535</v>
      </c>
      <c r="C295" s="43">
        <v>45867</v>
      </c>
      <c r="D295" s="44">
        <v>1</v>
      </c>
      <c r="E295" s="53">
        <v>2947.27</v>
      </c>
      <c r="F295" s="29"/>
    </row>
    <row r="296" spans="1:11" ht="15" thickBot="1" x14ac:dyDescent="0.35">
      <c r="A296" s="41" t="s">
        <v>538</v>
      </c>
      <c r="B296" s="89" t="s">
        <v>535</v>
      </c>
      <c r="C296" s="43">
        <v>45867</v>
      </c>
      <c r="D296" s="44">
        <v>1</v>
      </c>
      <c r="E296" s="53">
        <v>2947.27</v>
      </c>
    </row>
    <row r="297" spans="1:11" ht="15" thickBot="1" x14ac:dyDescent="0.35">
      <c r="A297" s="41" t="s">
        <v>539</v>
      </c>
      <c r="B297" s="89" t="s">
        <v>535</v>
      </c>
      <c r="C297" s="43">
        <v>45867</v>
      </c>
      <c r="D297" s="44">
        <v>1</v>
      </c>
      <c r="E297" s="53">
        <v>2947.27</v>
      </c>
    </row>
    <row r="298" spans="1:11" ht="15" thickBot="1" x14ac:dyDescent="0.35">
      <c r="A298" s="41" t="s">
        <v>540</v>
      </c>
      <c r="B298" s="89" t="s">
        <v>535</v>
      </c>
      <c r="C298" s="43">
        <v>45867</v>
      </c>
      <c r="D298" s="44">
        <v>1</v>
      </c>
      <c r="E298" s="53">
        <v>2947.27</v>
      </c>
    </row>
    <row r="299" spans="1:11" ht="15" thickBot="1" x14ac:dyDescent="0.35">
      <c r="A299" s="41" t="s">
        <v>541</v>
      </c>
      <c r="B299" s="89" t="s">
        <v>536</v>
      </c>
      <c r="C299" s="43">
        <v>45947</v>
      </c>
      <c r="D299" s="44">
        <v>1</v>
      </c>
      <c r="E299" s="53">
        <v>1500</v>
      </c>
    </row>
    <row r="300" spans="1:11" ht="15" thickBot="1" x14ac:dyDescent="0.35">
      <c r="A300" s="41" t="s">
        <v>542</v>
      </c>
      <c r="B300" s="89" t="s">
        <v>536</v>
      </c>
      <c r="C300" s="43">
        <v>45947</v>
      </c>
      <c r="D300" s="44">
        <v>1</v>
      </c>
      <c r="E300" s="53">
        <v>1500</v>
      </c>
    </row>
    <row r="301" spans="1:11" ht="15" thickBot="1" x14ac:dyDescent="0.35">
      <c r="A301" s="51"/>
      <c r="B301" s="52" t="s">
        <v>72</v>
      </c>
      <c r="C301" s="52"/>
      <c r="D301" s="52"/>
      <c r="E301" s="55">
        <f>SUM(E151:E300)</f>
        <v>367246.61</v>
      </c>
    </row>
    <row r="303" spans="1:11" x14ac:dyDescent="0.3">
      <c r="E303" s="29"/>
    </row>
    <row r="304" spans="1:11" ht="15.6" x14ac:dyDescent="0.3">
      <c r="A304" s="109" t="s">
        <v>408</v>
      </c>
      <c r="B304" s="109"/>
      <c r="C304" s="109"/>
      <c r="D304" s="2"/>
      <c r="E304" s="2"/>
      <c r="F304" s="2"/>
      <c r="G304" s="2"/>
      <c r="H304" s="2"/>
      <c r="I304" s="2"/>
      <c r="J304" s="2"/>
      <c r="K304" s="2"/>
    </row>
    <row r="305" spans="1:11" ht="15" thickBot="1" x14ac:dyDescent="0.35">
      <c r="A305" s="119" t="s">
        <v>279</v>
      </c>
      <c r="B305" s="119"/>
      <c r="C305" s="119"/>
      <c r="D305" s="119"/>
      <c r="E305" s="2"/>
      <c r="F305" s="2"/>
      <c r="G305" s="2"/>
      <c r="H305" s="2"/>
      <c r="I305" s="2"/>
      <c r="J305" s="2"/>
      <c r="K305" s="2"/>
    </row>
    <row r="306" spans="1:11" ht="111" thickBot="1" x14ac:dyDescent="0.35">
      <c r="A306" s="57" t="s">
        <v>2</v>
      </c>
      <c r="B306" s="59" t="s">
        <v>409</v>
      </c>
      <c r="C306" s="59" t="s">
        <v>410</v>
      </c>
      <c r="D306" s="58" t="s">
        <v>282</v>
      </c>
      <c r="E306" s="58" t="s">
        <v>283</v>
      </c>
      <c r="F306" s="59" t="s">
        <v>411</v>
      </c>
      <c r="G306" s="59" t="s">
        <v>412</v>
      </c>
      <c r="H306" s="59" t="s">
        <v>284</v>
      </c>
      <c r="I306" s="59" t="s">
        <v>285</v>
      </c>
      <c r="J306" s="59" t="s">
        <v>286</v>
      </c>
      <c r="K306" s="59" t="s">
        <v>413</v>
      </c>
    </row>
    <row r="307" spans="1:11" ht="15" thickBot="1" x14ac:dyDescent="0.35">
      <c r="A307" s="33" t="s">
        <v>4</v>
      </c>
      <c r="B307" s="35" t="s">
        <v>287</v>
      </c>
      <c r="C307" s="35" t="s">
        <v>294</v>
      </c>
      <c r="D307" s="34" t="s">
        <v>296</v>
      </c>
      <c r="E307" s="35" t="s">
        <v>303</v>
      </c>
      <c r="F307" s="36">
        <v>2015</v>
      </c>
      <c r="G307" s="36">
        <v>5</v>
      </c>
      <c r="H307" s="36">
        <v>1368</v>
      </c>
      <c r="I307" s="36">
        <v>74</v>
      </c>
      <c r="J307" s="79">
        <v>25</v>
      </c>
      <c r="K307" s="35"/>
    </row>
    <row r="308" spans="1:11" ht="15" thickBot="1" x14ac:dyDescent="0.35">
      <c r="A308" s="33" t="s">
        <v>5</v>
      </c>
      <c r="B308" s="35" t="s">
        <v>288</v>
      </c>
      <c r="C308" s="35" t="s">
        <v>294</v>
      </c>
      <c r="D308" s="34" t="s">
        <v>297</v>
      </c>
      <c r="E308" s="35" t="s">
        <v>304</v>
      </c>
      <c r="F308" s="36">
        <v>2016</v>
      </c>
      <c r="G308" s="36">
        <v>5</v>
      </c>
      <c r="H308" s="36">
        <v>1461</v>
      </c>
      <c r="I308" s="36">
        <v>66</v>
      </c>
      <c r="J308" s="79">
        <v>74</v>
      </c>
      <c r="K308" s="35"/>
    </row>
    <row r="309" spans="1:11" ht="15" thickBot="1" x14ac:dyDescent="0.35">
      <c r="A309" s="33" t="s">
        <v>6</v>
      </c>
      <c r="B309" s="35" t="s">
        <v>289</v>
      </c>
      <c r="C309" s="35" t="s">
        <v>294</v>
      </c>
      <c r="D309" s="34" t="s">
        <v>298</v>
      </c>
      <c r="E309" s="35" t="s">
        <v>305</v>
      </c>
      <c r="F309" s="36">
        <v>2012</v>
      </c>
      <c r="G309" s="36">
        <v>5</v>
      </c>
      <c r="H309" s="36">
        <v>1360</v>
      </c>
      <c r="I309" s="36">
        <v>54</v>
      </c>
      <c r="J309" s="79">
        <v>74</v>
      </c>
      <c r="K309" s="35"/>
    </row>
    <row r="310" spans="1:11" ht="15" thickBot="1" x14ac:dyDescent="0.35">
      <c r="A310" s="33" t="s">
        <v>7</v>
      </c>
      <c r="B310" s="35" t="s">
        <v>290</v>
      </c>
      <c r="C310" s="35" t="s">
        <v>294</v>
      </c>
      <c r="D310" s="34" t="s">
        <v>299</v>
      </c>
      <c r="E310" s="35" t="s">
        <v>306</v>
      </c>
      <c r="F310" s="36">
        <v>2019</v>
      </c>
      <c r="G310" s="36">
        <v>5</v>
      </c>
      <c r="H310" s="35"/>
      <c r="I310" s="36">
        <v>110</v>
      </c>
      <c r="J310" s="79">
        <v>72</v>
      </c>
      <c r="K310" s="35"/>
    </row>
    <row r="311" spans="1:11" ht="15" thickBot="1" x14ac:dyDescent="0.35">
      <c r="A311" s="33" t="s">
        <v>8</v>
      </c>
      <c r="B311" s="35" t="s">
        <v>291</v>
      </c>
      <c r="C311" s="35" t="s">
        <v>294</v>
      </c>
      <c r="D311" s="34" t="s">
        <v>302</v>
      </c>
      <c r="E311" s="70" t="s">
        <v>307</v>
      </c>
      <c r="F311" s="36">
        <v>2019</v>
      </c>
      <c r="G311" s="36">
        <v>5</v>
      </c>
      <c r="H311" s="35"/>
      <c r="I311" s="36">
        <v>110</v>
      </c>
      <c r="J311" s="79">
        <v>72</v>
      </c>
      <c r="K311" s="35"/>
    </row>
    <row r="312" spans="1:11" ht="15" thickBot="1" x14ac:dyDescent="0.35">
      <c r="A312" s="33" t="s">
        <v>9</v>
      </c>
      <c r="B312" s="35" t="s">
        <v>292</v>
      </c>
      <c r="C312" s="35" t="s">
        <v>295</v>
      </c>
      <c r="D312" s="34" t="s">
        <v>300</v>
      </c>
      <c r="E312" s="35" t="s">
        <v>308</v>
      </c>
      <c r="F312" s="36">
        <v>2017</v>
      </c>
      <c r="G312" s="36">
        <v>2</v>
      </c>
      <c r="H312" s="36">
        <v>155</v>
      </c>
      <c r="I312" s="35"/>
      <c r="J312" s="79">
        <v>50</v>
      </c>
      <c r="K312" s="35"/>
    </row>
    <row r="313" spans="1:11" ht="15" thickBot="1" x14ac:dyDescent="0.35">
      <c r="A313" s="33" t="s">
        <v>20</v>
      </c>
      <c r="B313" s="35" t="s">
        <v>414</v>
      </c>
      <c r="C313" s="35" t="s">
        <v>295</v>
      </c>
      <c r="D313" s="34" t="s">
        <v>301</v>
      </c>
      <c r="E313" s="35" t="s">
        <v>309</v>
      </c>
      <c r="F313" s="36">
        <v>2018</v>
      </c>
      <c r="G313" s="36">
        <v>2</v>
      </c>
      <c r="H313" s="36">
        <v>49</v>
      </c>
      <c r="I313" s="35"/>
      <c r="J313" s="79">
        <v>0</v>
      </c>
      <c r="K313" s="35"/>
    </row>
    <row r="314" spans="1:11" ht="15" thickBot="1" x14ac:dyDescent="0.35">
      <c r="A314" s="33" t="s">
        <v>21</v>
      </c>
      <c r="B314" s="35" t="s">
        <v>415</v>
      </c>
      <c r="C314" s="35" t="s">
        <v>295</v>
      </c>
      <c r="D314" s="34" t="s">
        <v>300</v>
      </c>
      <c r="E314" s="35" t="s">
        <v>310</v>
      </c>
      <c r="F314" s="36">
        <v>2021</v>
      </c>
      <c r="G314" s="36">
        <v>2</v>
      </c>
      <c r="H314" s="36">
        <v>155</v>
      </c>
      <c r="I314" s="35"/>
      <c r="J314" s="79">
        <v>30</v>
      </c>
      <c r="K314" s="35"/>
    </row>
    <row r="315" spans="1:11" ht="15" thickBot="1" x14ac:dyDescent="0.35">
      <c r="A315" s="33" t="s">
        <v>49</v>
      </c>
      <c r="B315" s="35" t="s">
        <v>487</v>
      </c>
      <c r="C315" s="35" t="s">
        <v>294</v>
      </c>
      <c r="D315" s="34" t="s">
        <v>416</v>
      </c>
      <c r="E315" s="35" t="s">
        <v>417</v>
      </c>
      <c r="F315" s="36">
        <v>2022</v>
      </c>
      <c r="G315" s="36">
        <v>5</v>
      </c>
      <c r="H315" s="35"/>
      <c r="I315" s="36">
        <v>70</v>
      </c>
      <c r="J315" s="79">
        <v>70</v>
      </c>
      <c r="K315" s="35"/>
    </row>
    <row r="316" spans="1:11" ht="15" thickBot="1" x14ac:dyDescent="0.35">
      <c r="A316" s="115" t="s">
        <v>462</v>
      </c>
      <c r="B316" s="116"/>
      <c r="C316" s="116"/>
      <c r="D316" s="116"/>
      <c r="E316" s="116"/>
      <c r="F316" s="116"/>
      <c r="G316" s="116"/>
      <c r="H316" s="116"/>
      <c r="I316" s="116"/>
      <c r="J316" s="133"/>
      <c r="K316" s="71"/>
    </row>
    <row r="317" spans="1:11" x14ac:dyDescent="0.3">
      <c r="A317" s="134" t="s">
        <v>546</v>
      </c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</row>
    <row r="321" spans="1:1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6" x14ac:dyDescent="0.3">
      <c r="A322" s="109" t="s">
        <v>418</v>
      </c>
      <c r="B322" s="109"/>
      <c r="C322" s="109"/>
      <c r="D322" s="2"/>
      <c r="E322" s="2"/>
      <c r="F322" s="2"/>
      <c r="G322" s="2"/>
      <c r="H322" s="2"/>
      <c r="I322" s="2"/>
      <c r="J322" s="2"/>
      <c r="K322" s="2"/>
    </row>
    <row r="323" spans="1:11" ht="15" thickBot="1" x14ac:dyDescent="0.35">
      <c r="A323" s="119" t="s">
        <v>311</v>
      </c>
      <c r="B323" s="119"/>
      <c r="C323" s="119"/>
      <c r="D323" s="119"/>
      <c r="E323" s="2"/>
      <c r="F323" s="2"/>
      <c r="G323" s="2"/>
      <c r="H323" s="2"/>
      <c r="I323" s="2"/>
      <c r="J323" s="2"/>
      <c r="K323" s="2"/>
    </row>
    <row r="324" spans="1:11" ht="55.8" thickBot="1" x14ac:dyDescent="0.35">
      <c r="A324" s="72" t="s">
        <v>2</v>
      </c>
      <c r="B324" s="73" t="s">
        <v>280</v>
      </c>
      <c r="C324" s="73" t="s">
        <v>281</v>
      </c>
      <c r="D324" s="74" t="s">
        <v>282</v>
      </c>
      <c r="E324" s="74" t="s">
        <v>283</v>
      </c>
      <c r="F324" s="73" t="s">
        <v>419</v>
      </c>
      <c r="G324" s="73" t="s">
        <v>312</v>
      </c>
      <c r="H324" s="73" t="s">
        <v>284</v>
      </c>
      <c r="I324" s="73" t="s">
        <v>285</v>
      </c>
      <c r="J324" s="120" t="s">
        <v>313</v>
      </c>
      <c r="K324" s="121"/>
    </row>
    <row r="325" spans="1:11" ht="15" thickBot="1" x14ac:dyDescent="0.35">
      <c r="A325" s="33" t="s">
        <v>4</v>
      </c>
      <c r="B325" s="34" t="s">
        <v>287</v>
      </c>
      <c r="C325" s="70" t="s">
        <v>294</v>
      </c>
      <c r="D325" s="75" t="s">
        <v>296</v>
      </c>
      <c r="E325" s="35" t="s">
        <v>303</v>
      </c>
      <c r="F325" s="36">
        <v>2015</v>
      </c>
      <c r="G325" s="44" t="s">
        <v>420</v>
      </c>
      <c r="H325" s="36">
        <v>1368</v>
      </c>
      <c r="I325" s="36">
        <v>74</v>
      </c>
      <c r="J325" s="122"/>
      <c r="K325" s="123"/>
    </row>
    <row r="326" spans="1:11" ht="15" thickBot="1" x14ac:dyDescent="0.35">
      <c r="A326" s="33" t="s">
        <v>5</v>
      </c>
      <c r="B326" s="34" t="s">
        <v>288</v>
      </c>
      <c r="C326" s="70" t="s">
        <v>294</v>
      </c>
      <c r="D326" s="75" t="s">
        <v>297</v>
      </c>
      <c r="E326" s="35" t="s">
        <v>304</v>
      </c>
      <c r="F326" s="36">
        <v>2016</v>
      </c>
      <c r="G326" s="44" t="s">
        <v>421</v>
      </c>
      <c r="H326" s="36">
        <v>1461</v>
      </c>
      <c r="I326" s="36">
        <v>66</v>
      </c>
      <c r="J326" s="122"/>
      <c r="K326" s="123"/>
    </row>
    <row r="327" spans="1:11" ht="15" thickBot="1" x14ac:dyDescent="0.35">
      <c r="A327" s="33" t="s">
        <v>6</v>
      </c>
      <c r="B327" s="34" t="s">
        <v>289</v>
      </c>
      <c r="C327" s="70" t="s">
        <v>294</v>
      </c>
      <c r="D327" s="75" t="s">
        <v>298</v>
      </c>
      <c r="E327" s="35" t="s">
        <v>305</v>
      </c>
      <c r="F327" s="36">
        <v>2012</v>
      </c>
      <c r="G327" s="44" t="s">
        <v>422</v>
      </c>
      <c r="H327" s="36">
        <v>1360</v>
      </c>
      <c r="I327" s="36">
        <v>54</v>
      </c>
      <c r="J327" s="122"/>
      <c r="K327" s="123"/>
    </row>
    <row r="328" spans="1:11" ht="15" thickBot="1" x14ac:dyDescent="0.35">
      <c r="A328" s="33" t="s">
        <v>7</v>
      </c>
      <c r="B328" s="34" t="s">
        <v>290</v>
      </c>
      <c r="C328" s="70" t="s">
        <v>294</v>
      </c>
      <c r="D328" s="70" t="s">
        <v>299</v>
      </c>
      <c r="E328" s="35" t="s">
        <v>306</v>
      </c>
      <c r="F328" s="36">
        <v>2019</v>
      </c>
      <c r="G328" s="44" t="s">
        <v>488</v>
      </c>
      <c r="H328" s="35"/>
      <c r="I328" s="36">
        <v>110</v>
      </c>
      <c r="J328" s="122"/>
      <c r="K328" s="123"/>
    </row>
    <row r="329" spans="1:11" ht="15" thickBot="1" x14ac:dyDescent="0.35">
      <c r="A329" s="33" t="s">
        <v>8</v>
      </c>
      <c r="B329" s="34" t="s">
        <v>291</v>
      </c>
      <c r="C329" s="70" t="s">
        <v>294</v>
      </c>
      <c r="D329" s="75" t="s">
        <v>302</v>
      </c>
      <c r="E329" s="70" t="s">
        <v>307</v>
      </c>
      <c r="F329" s="36">
        <v>2019</v>
      </c>
      <c r="G329" s="44" t="s">
        <v>423</v>
      </c>
      <c r="H329" s="35"/>
      <c r="I329" s="36">
        <v>110</v>
      </c>
      <c r="J329" s="122"/>
      <c r="K329" s="123"/>
    </row>
    <row r="330" spans="1:11" ht="15" thickBot="1" x14ac:dyDescent="0.35">
      <c r="A330" s="33" t="s">
        <v>9</v>
      </c>
      <c r="B330" s="34" t="s">
        <v>292</v>
      </c>
      <c r="C330" s="70" t="s">
        <v>295</v>
      </c>
      <c r="D330" s="75" t="s">
        <v>300</v>
      </c>
      <c r="E330" s="35" t="s">
        <v>308</v>
      </c>
      <c r="F330" s="36">
        <v>2017</v>
      </c>
      <c r="G330" s="44" t="s">
        <v>424</v>
      </c>
      <c r="H330" s="36">
        <v>155</v>
      </c>
      <c r="I330" s="35"/>
      <c r="J330" s="122"/>
      <c r="K330" s="123"/>
    </row>
    <row r="331" spans="1:11" ht="15" thickBot="1" x14ac:dyDescent="0.35">
      <c r="A331" s="33" t="s">
        <v>20</v>
      </c>
      <c r="B331" s="34" t="s">
        <v>414</v>
      </c>
      <c r="C331" s="70" t="s">
        <v>295</v>
      </c>
      <c r="D331" s="75" t="s">
        <v>301</v>
      </c>
      <c r="E331" s="35" t="s">
        <v>309</v>
      </c>
      <c r="F331" s="36">
        <v>2018</v>
      </c>
      <c r="G331" s="44" t="s">
        <v>425</v>
      </c>
      <c r="H331" s="36">
        <v>49</v>
      </c>
      <c r="I331" s="35"/>
      <c r="J331" s="122"/>
      <c r="K331" s="123"/>
    </row>
    <row r="332" spans="1:11" ht="15" thickBot="1" x14ac:dyDescent="0.35">
      <c r="A332" s="33" t="s">
        <v>21</v>
      </c>
      <c r="B332" s="34" t="s">
        <v>293</v>
      </c>
      <c r="C332" s="70" t="s">
        <v>295</v>
      </c>
      <c r="D332" s="75" t="s">
        <v>300</v>
      </c>
      <c r="E332" s="35" t="s">
        <v>310</v>
      </c>
      <c r="F332" s="36">
        <v>2021</v>
      </c>
      <c r="G332" s="44" t="s">
        <v>426</v>
      </c>
      <c r="H332" s="36">
        <v>155</v>
      </c>
      <c r="I332" s="35"/>
      <c r="J332" s="122"/>
      <c r="K332" s="123"/>
    </row>
    <row r="333" spans="1:11" ht="15" thickBot="1" x14ac:dyDescent="0.35">
      <c r="A333" s="33" t="s">
        <v>49</v>
      </c>
      <c r="B333" s="34" t="s">
        <v>487</v>
      </c>
      <c r="C333" s="75" t="s">
        <v>427</v>
      </c>
      <c r="D333" s="75" t="s">
        <v>416</v>
      </c>
      <c r="E333" s="35" t="s">
        <v>417</v>
      </c>
      <c r="F333" s="36">
        <v>2022</v>
      </c>
      <c r="G333" s="44" t="s">
        <v>428</v>
      </c>
      <c r="H333" s="35"/>
      <c r="I333" s="36">
        <v>70</v>
      </c>
      <c r="J333" s="122"/>
      <c r="K333" s="123"/>
    </row>
    <row r="334" spans="1:11" ht="15" thickBot="1" x14ac:dyDescent="0.35">
      <c r="A334" s="115" t="s">
        <v>463</v>
      </c>
      <c r="B334" s="116"/>
      <c r="C334" s="116"/>
      <c r="D334" s="116"/>
      <c r="E334" s="116"/>
      <c r="F334" s="116"/>
      <c r="G334" s="116"/>
      <c r="H334" s="116"/>
      <c r="I334" s="116"/>
      <c r="J334" s="117"/>
      <c r="K334" s="118"/>
    </row>
    <row r="335" spans="1:11" x14ac:dyDescent="0.3">
      <c r="A335" s="110" t="s">
        <v>429</v>
      </c>
      <c r="B335" s="110"/>
      <c r="C335" s="110"/>
      <c r="D335" s="56"/>
      <c r="E335" s="56"/>
      <c r="F335" s="2"/>
      <c r="G335" s="2"/>
      <c r="H335" s="2"/>
      <c r="I335" s="2"/>
      <c r="J335" s="2"/>
      <c r="K335" s="2"/>
    </row>
    <row r="336" spans="1:11" x14ac:dyDescent="0.3">
      <c r="A336" s="111" t="s">
        <v>430</v>
      </c>
      <c r="B336" s="111"/>
      <c r="C336" s="111"/>
      <c r="D336" s="111"/>
      <c r="E336" s="111"/>
      <c r="F336" s="111"/>
      <c r="G336" s="111"/>
      <c r="H336" s="2"/>
      <c r="I336" s="2"/>
      <c r="J336" s="2"/>
      <c r="K336" s="2"/>
    </row>
    <row r="337" spans="1:11" x14ac:dyDescent="0.3">
      <c r="A337" s="111" t="s">
        <v>314</v>
      </c>
      <c r="B337" s="111"/>
      <c r="C337" s="111"/>
      <c r="D337" s="111"/>
      <c r="E337" s="111"/>
      <c r="F337" s="2"/>
      <c r="G337" s="2"/>
      <c r="H337" s="2"/>
      <c r="I337" s="2"/>
      <c r="J337" s="2"/>
      <c r="K337" s="2"/>
    </row>
    <row r="338" spans="1:11" x14ac:dyDescent="0.3">
      <c r="A338" s="111" t="s">
        <v>464</v>
      </c>
      <c r="B338" s="111"/>
      <c r="C338" s="111"/>
      <c r="D338" s="111"/>
      <c r="E338" s="111"/>
      <c r="F338" s="111"/>
      <c r="G338" s="2"/>
      <c r="H338" s="2"/>
      <c r="I338" s="2"/>
      <c r="J338" s="2"/>
      <c r="K338" s="2"/>
    </row>
    <row r="342" spans="1:11" x14ac:dyDescent="0.3">
      <c r="A342" s="108" t="s">
        <v>436</v>
      </c>
      <c r="B342" s="108"/>
    </row>
    <row r="345" spans="1:11" ht="16.2" thickBot="1" x14ac:dyDescent="0.35">
      <c r="A345" s="112" t="s">
        <v>315</v>
      </c>
      <c r="B345" s="112"/>
      <c r="C345" s="112"/>
      <c r="D345" s="112"/>
      <c r="E345" s="2"/>
      <c r="F345" s="2"/>
    </row>
    <row r="346" spans="1:11" ht="42" customHeight="1" thickBot="1" x14ac:dyDescent="0.35">
      <c r="A346" s="57" t="s">
        <v>316</v>
      </c>
      <c r="B346" s="58" t="s">
        <v>3</v>
      </c>
      <c r="C346" s="59" t="s">
        <v>328</v>
      </c>
      <c r="D346" s="59" t="s">
        <v>329</v>
      </c>
      <c r="E346" s="76" t="s">
        <v>317</v>
      </c>
      <c r="F346" s="93" t="s">
        <v>431</v>
      </c>
      <c r="G346" s="93"/>
    </row>
    <row r="347" spans="1:11" ht="15" thickBot="1" x14ac:dyDescent="0.35">
      <c r="A347" s="60" t="s">
        <v>4</v>
      </c>
      <c r="B347" s="61" t="s">
        <v>318</v>
      </c>
      <c r="C347" s="62" t="s">
        <v>432</v>
      </c>
      <c r="D347" s="62" t="s">
        <v>433</v>
      </c>
      <c r="E347" s="77" t="s">
        <v>326</v>
      </c>
      <c r="F347" s="94"/>
      <c r="G347" s="94"/>
    </row>
    <row r="348" spans="1:11" ht="15" thickBot="1" x14ac:dyDescent="0.35">
      <c r="A348" s="60" t="s">
        <v>5</v>
      </c>
      <c r="B348" s="62" t="s">
        <v>319</v>
      </c>
      <c r="C348" s="62" t="s">
        <v>434</v>
      </c>
      <c r="D348" s="62" t="s">
        <v>435</v>
      </c>
      <c r="E348" s="77" t="s">
        <v>327</v>
      </c>
      <c r="F348" s="94"/>
      <c r="G348" s="94"/>
    </row>
    <row r="349" spans="1:11" ht="15" thickBot="1" x14ac:dyDescent="0.35">
      <c r="A349" s="113" t="s">
        <v>544</v>
      </c>
      <c r="B349" s="114"/>
      <c r="C349" s="63"/>
      <c r="D349" s="63"/>
      <c r="E349" s="22"/>
      <c r="F349" s="94"/>
      <c r="G349" s="94"/>
    </row>
    <row r="350" spans="1:11" ht="15" thickBot="1" x14ac:dyDescent="0.35">
      <c r="A350" s="104" t="s">
        <v>547</v>
      </c>
      <c r="B350" s="105"/>
      <c r="C350" s="63"/>
      <c r="D350" s="63"/>
      <c r="E350" s="22"/>
      <c r="F350" s="94"/>
      <c r="G350" s="94"/>
    </row>
    <row r="351" spans="1:11" ht="15" thickBot="1" x14ac:dyDescent="0.35">
      <c r="A351" s="104" t="s">
        <v>543</v>
      </c>
      <c r="B351" s="105"/>
      <c r="C351" s="63"/>
      <c r="D351" s="63"/>
      <c r="E351" s="22"/>
      <c r="F351" s="94"/>
      <c r="G351" s="94"/>
    </row>
    <row r="352" spans="1:11" ht="16.2" thickBot="1" x14ac:dyDescent="0.35">
      <c r="A352" s="106" t="s">
        <v>437</v>
      </c>
      <c r="B352" s="107"/>
      <c r="C352" s="107"/>
      <c r="D352" s="107"/>
      <c r="E352" s="107"/>
      <c r="F352" s="95"/>
      <c r="G352" s="95"/>
    </row>
    <row r="357" spans="1:3" ht="15.6" x14ac:dyDescent="0.3">
      <c r="A357" s="109" t="s">
        <v>438</v>
      </c>
      <c r="B357" s="109"/>
      <c r="C357" s="109"/>
    </row>
    <row r="358" spans="1:3" ht="16.2" thickBot="1" x14ac:dyDescent="0.35">
      <c r="A358" s="1" t="s">
        <v>439</v>
      </c>
      <c r="B358" s="2"/>
      <c r="C358" s="2"/>
    </row>
    <row r="359" spans="1:3" ht="15" thickBot="1" x14ac:dyDescent="0.35">
      <c r="A359" s="98" t="s">
        <v>440</v>
      </c>
      <c r="B359" s="99"/>
      <c r="C359" s="64" t="s">
        <v>441</v>
      </c>
    </row>
    <row r="360" spans="1:3" ht="15" thickBot="1" x14ac:dyDescent="0.35">
      <c r="A360" s="100" t="s">
        <v>442</v>
      </c>
      <c r="B360" s="101"/>
      <c r="C360" s="36" t="s">
        <v>443</v>
      </c>
    </row>
    <row r="361" spans="1:3" ht="15" thickBot="1" x14ac:dyDescent="0.35">
      <c r="A361" s="98" t="s">
        <v>444</v>
      </c>
      <c r="B361" s="99"/>
      <c r="C361" s="35"/>
    </row>
    <row r="362" spans="1:3" ht="27.6" customHeight="1" thickBot="1" x14ac:dyDescent="0.35">
      <c r="A362" s="96" t="s">
        <v>445</v>
      </c>
      <c r="B362" s="97"/>
      <c r="C362" s="62" t="s">
        <v>446</v>
      </c>
    </row>
    <row r="363" spans="1:3" ht="15" thickBot="1" x14ac:dyDescent="0.35">
      <c r="A363" s="100" t="s">
        <v>447</v>
      </c>
      <c r="B363" s="101"/>
      <c r="C363" s="36" t="s">
        <v>448</v>
      </c>
    </row>
    <row r="364" spans="1:3" ht="15" thickBot="1" x14ac:dyDescent="0.35">
      <c r="A364" s="100" t="s">
        <v>449</v>
      </c>
      <c r="B364" s="101"/>
      <c r="C364" s="36" t="s">
        <v>448</v>
      </c>
    </row>
    <row r="365" spans="1:3" ht="15" thickBot="1" x14ac:dyDescent="0.35">
      <c r="A365" s="100" t="s">
        <v>450</v>
      </c>
      <c r="B365" s="101"/>
      <c r="C365" s="36" t="s">
        <v>448</v>
      </c>
    </row>
    <row r="366" spans="1:3" ht="27.6" customHeight="1" thickBot="1" x14ac:dyDescent="0.35">
      <c r="A366" s="96" t="s">
        <v>451</v>
      </c>
      <c r="B366" s="97"/>
      <c r="C366" s="36" t="s">
        <v>448</v>
      </c>
    </row>
    <row r="367" spans="1:3" ht="15" thickBot="1" x14ac:dyDescent="0.35">
      <c r="A367" s="98" t="s">
        <v>452</v>
      </c>
      <c r="B367" s="99"/>
      <c r="C367" s="35"/>
    </row>
    <row r="368" spans="1:3" ht="15" thickBot="1" x14ac:dyDescent="0.35">
      <c r="A368" s="100" t="s">
        <v>453</v>
      </c>
      <c r="B368" s="101"/>
      <c r="C368" s="36" t="s">
        <v>454</v>
      </c>
    </row>
    <row r="369" spans="1:3" ht="15" thickBot="1" x14ac:dyDescent="0.35">
      <c r="A369" s="100" t="s">
        <v>455</v>
      </c>
      <c r="B369" s="101"/>
      <c r="C369" s="36" t="s">
        <v>454</v>
      </c>
    </row>
    <row r="370" spans="1:3" ht="16.2" thickBot="1" x14ac:dyDescent="0.35">
      <c r="A370" s="102" t="s">
        <v>19</v>
      </c>
      <c r="B370" s="103"/>
      <c r="C370" s="35"/>
    </row>
    <row r="373" spans="1:3" ht="15" thickBot="1" x14ac:dyDescent="0.35"/>
    <row r="374" spans="1:3" ht="18.600000000000001" thickBot="1" x14ac:dyDescent="0.35">
      <c r="B374" s="91" t="s">
        <v>320</v>
      </c>
      <c r="C374" s="92"/>
    </row>
    <row r="375" spans="1:3" ht="15" thickBot="1" x14ac:dyDescent="0.35">
      <c r="B375" s="2"/>
      <c r="C375" s="2"/>
    </row>
    <row r="376" spans="1:3" ht="16.2" thickBot="1" x14ac:dyDescent="0.35">
      <c r="B376" s="65" t="s">
        <v>321</v>
      </c>
      <c r="C376" s="66" t="s">
        <v>322</v>
      </c>
    </row>
    <row r="377" spans="1:3" ht="16.2" thickBot="1" x14ac:dyDescent="0.35">
      <c r="B377" s="67" t="s">
        <v>323</v>
      </c>
      <c r="C377" s="6"/>
    </row>
    <row r="378" spans="1:3" ht="16.2" thickBot="1" x14ac:dyDescent="0.35">
      <c r="B378" s="67" t="s">
        <v>324</v>
      </c>
      <c r="C378" s="6"/>
    </row>
    <row r="379" spans="1:3" ht="16.2" thickBot="1" x14ac:dyDescent="0.35">
      <c r="B379" s="67" t="s">
        <v>456</v>
      </c>
      <c r="C379" s="6"/>
    </row>
    <row r="380" spans="1:3" ht="16.2" thickBot="1" x14ac:dyDescent="0.35">
      <c r="B380" s="67" t="s">
        <v>325</v>
      </c>
      <c r="C380" s="6"/>
    </row>
    <row r="381" spans="1:3" ht="16.2" thickBot="1" x14ac:dyDescent="0.35">
      <c r="B381" s="67" t="s">
        <v>457</v>
      </c>
      <c r="C381" s="6"/>
    </row>
    <row r="382" spans="1:3" ht="16.2" thickBot="1" x14ac:dyDescent="0.35">
      <c r="B382" s="67" t="s">
        <v>458</v>
      </c>
      <c r="C382" s="6"/>
    </row>
    <row r="383" spans="1:3" ht="16.2" thickBot="1" x14ac:dyDescent="0.35">
      <c r="B383" s="67" t="s">
        <v>459</v>
      </c>
      <c r="C383" s="6"/>
    </row>
    <row r="384" spans="1:3" ht="16.2" thickBot="1" x14ac:dyDescent="0.35">
      <c r="B384" s="67" t="s">
        <v>460</v>
      </c>
      <c r="C384" s="6"/>
    </row>
    <row r="385" spans="2:3" ht="31.8" thickBot="1" x14ac:dyDescent="0.35">
      <c r="B385" s="68" t="s">
        <v>461</v>
      </c>
      <c r="C385" s="6"/>
    </row>
    <row r="386" spans="2:3" ht="18.600000000000001" thickBot="1" x14ac:dyDescent="0.35">
      <c r="B386" s="69" t="s">
        <v>72</v>
      </c>
      <c r="C386" s="8"/>
    </row>
  </sheetData>
  <mergeCells count="82">
    <mergeCell ref="A38:B38"/>
    <mergeCell ref="A39:B39"/>
    <mergeCell ref="A40:B40"/>
    <mergeCell ref="A1:C1"/>
    <mergeCell ref="A18:B18"/>
    <mergeCell ref="A37:B37"/>
    <mergeCell ref="A3:B3"/>
    <mergeCell ref="A4:C4"/>
    <mergeCell ref="A14:B14"/>
    <mergeCell ref="A15:B15"/>
    <mergeCell ref="A19:D19"/>
    <mergeCell ref="A33:B33"/>
    <mergeCell ref="A34:B34"/>
    <mergeCell ref="A35:B35"/>
    <mergeCell ref="A36:B36"/>
    <mergeCell ref="A41:B41"/>
    <mergeCell ref="A42:B42"/>
    <mergeCell ref="A78:B78"/>
    <mergeCell ref="A71:C71"/>
    <mergeCell ref="A72:C72"/>
    <mergeCell ref="A76:B76"/>
    <mergeCell ref="A46:B46"/>
    <mergeCell ref="A48:D48"/>
    <mergeCell ref="A56:C56"/>
    <mergeCell ref="A59:B59"/>
    <mergeCell ref="A61:B61"/>
    <mergeCell ref="A43:C43"/>
    <mergeCell ref="A322:C322"/>
    <mergeCell ref="A82:C82"/>
    <mergeCell ref="A85:D85"/>
    <mergeCell ref="A103:C103"/>
    <mergeCell ref="A108:D108"/>
    <mergeCell ref="A143:C143"/>
    <mergeCell ref="A147:D147"/>
    <mergeCell ref="A304:C304"/>
    <mergeCell ref="A305:D305"/>
    <mergeCell ref="A316:J316"/>
    <mergeCell ref="A317:K317"/>
    <mergeCell ref="A334:I334"/>
    <mergeCell ref="J334:K334"/>
    <mergeCell ref="A323:D323"/>
    <mergeCell ref="J324:K324"/>
    <mergeCell ref="J325:K325"/>
    <mergeCell ref="J326:K326"/>
    <mergeCell ref="J327:K327"/>
    <mergeCell ref="J328:K328"/>
    <mergeCell ref="J329:K329"/>
    <mergeCell ref="J330:K330"/>
    <mergeCell ref="J331:K331"/>
    <mergeCell ref="J332:K332"/>
    <mergeCell ref="J333:K333"/>
    <mergeCell ref="A342:B342"/>
    <mergeCell ref="A357:C357"/>
    <mergeCell ref="A359:B359"/>
    <mergeCell ref="A335:C335"/>
    <mergeCell ref="A336:G336"/>
    <mergeCell ref="A337:E337"/>
    <mergeCell ref="A338:F338"/>
    <mergeCell ref="A345:D345"/>
    <mergeCell ref="A349:B349"/>
    <mergeCell ref="A363:B363"/>
    <mergeCell ref="A364:B364"/>
    <mergeCell ref="A365:B365"/>
    <mergeCell ref="A350:B350"/>
    <mergeCell ref="A351:B351"/>
    <mergeCell ref="A352:E352"/>
    <mergeCell ref="B374:C374"/>
    <mergeCell ref="F346:G346"/>
    <mergeCell ref="F347:G347"/>
    <mergeCell ref="F348:G348"/>
    <mergeCell ref="F349:G349"/>
    <mergeCell ref="F350:G350"/>
    <mergeCell ref="F351:G351"/>
    <mergeCell ref="F352:G352"/>
    <mergeCell ref="A366:B366"/>
    <mergeCell ref="A367:B367"/>
    <mergeCell ref="A368:B368"/>
    <mergeCell ref="A369:B369"/>
    <mergeCell ref="A370:B370"/>
    <mergeCell ref="A360:B360"/>
    <mergeCell ref="A361:B361"/>
    <mergeCell ref="A362:B362"/>
  </mergeCells>
  <phoneticPr fontId="17" type="noConversion"/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916D-03D0-44E9-98B7-81891B0CB18F}">
  <dimension ref="B1:D10"/>
  <sheetViews>
    <sheetView tabSelected="1" workbookViewId="0">
      <selection activeCell="C9" sqref="C9"/>
    </sheetView>
  </sheetViews>
  <sheetFormatPr defaultRowHeight="14.4" x14ac:dyDescent="0.3"/>
  <cols>
    <col min="2" max="2" width="17.6640625" customWidth="1"/>
    <col min="3" max="3" width="27.6640625" customWidth="1"/>
    <col min="4" max="4" width="20" customWidth="1"/>
  </cols>
  <sheetData>
    <row r="1" spans="2:4" ht="15" thickBot="1" x14ac:dyDescent="0.35"/>
    <row r="2" spans="2:4" ht="15" thickBot="1" x14ac:dyDescent="0.35">
      <c r="B2" s="153" t="s">
        <v>489</v>
      </c>
      <c r="C2" s="154"/>
      <c r="D2" s="155"/>
    </row>
    <row r="3" spans="2:4" ht="15" thickBot="1" x14ac:dyDescent="0.35">
      <c r="B3" s="156" t="s">
        <v>490</v>
      </c>
      <c r="C3" s="157"/>
      <c r="D3" s="158"/>
    </row>
    <row r="4" spans="2:4" ht="15" thickBot="1" x14ac:dyDescent="0.35">
      <c r="B4" s="159" t="s">
        <v>491</v>
      </c>
      <c r="C4" s="81" t="s">
        <v>492</v>
      </c>
      <c r="D4" s="81" t="s">
        <v>493</v>
      </c>
    </row>
    <row r="5" spans="2:4" ht="15" thickBot="1" x14ac:dyDescent="0.35">
      <c r="B5" s="160"/>
      <c r="C5" s="82" t="s">
        <v>548</v>
      </c>
      <c r="D5" s="82" t="s">
        <v>549</v>
      </c>
    </row>
    <row r="6" spans="2:4" ht="15" thickBot="1" x14ac:dyDescent="0.35">
      <c r="B6" s="83" t="s">
        <v>494</v>
      </c>
      <c r="C6" s="84">
        <v>1434.71</v>
      </c>
      <c r="D6" s="84">
        <v>0</v>
      </c>
    </row>
    <row r="7" spans="2:4" ht="15" thickBot="1" x14ac:dyDescent="0.35">
      <c r="B7" s="83" t="s">
        <v>495</v>
      </c>
      <c r="C7" s="84">
        <v>46282.49</v>
      </c>
      <c r="D7" s="84">
        <v>4558</v>
      </c>
    </row>
    <row r="8" spans="2:4" ht="15" thickBot="1" x14ac:dyDescent="0.35">
      <c r="B8" s="83" t="s">
        <v>496</v>
      </c>
      <c r="C8" s="84">
        <v>226.88</v>
      </c>
      <c r="D8" s="84">
        <v>0</v>
      </c>
    </row>
    <row r="9" spans="2:4" ht="15" thickBot="1" x14ac:dyDescent="0.35">
      <c r="B9" s="83" t="s">
        <v>497</v>
      </c>
      <c r="C9" s="84">
        <v>3645.06</v>
      </c>
      <c r="D9" s="84">
        <v>0</v>
      </c>
    </row>
    <row r="10" spans="2:4" ht="15" thickBot="1" x14ac:dyDescent="0.35">
      <c r="B10" s="83" t="s">
        <v>498</v>
      </c>
      <c r="C10" s="85">
        <v>0</v>
      </c>
      <c r="D10" s="85">
        <v>0</v>
      </c>
    </row>
  </sheetData>
  <mergeCells count="3">
    <mergeCell ref="B2:D2"/>
    <mergeCell ref="B3:D3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 2026</vt:lpstr>
      <vt:lpstr>Podaci o štetama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Bralić</dc:creator>
  <cp:lastModifiedBy>Nina Bralić</cp:lastModifiedBy>
  <cp:lastPrinted>2026-02-05T08:15:18Z</cp:lastPrinted>
  <dcterms:created xsi:type="dcterms:W3CDTF">2015-06-05T18:17:20Z</dcterms:created>
  <dcterms:modified xsi:type="dcterms:W3CDTF">2026-02-05T10:22:53Z</dcterms:modified>
</cp:coreProperties>
</file>